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ibun1\部門フォルダ\10 上下水道課\水道\R5年度\各種調査\経営比較分析表\"/>
    </mc:Choice>
  </mc:AlternateContent>
  <workbookProtection workbookAlgorithmName="SHA-512" workbookHashValue="p3G5WpuQeVZEG4TUibg/CKKvek2HqRPw4+KL4t8qp/mxFb4BCCw0ldO+ba4FvQV+ZgZGAz7d3Ys29maTu9+p7g==" workbookSaltValue="JOjE8pZk4DRiMHFu31JJ9g==" workbookSpinCount="100000" lockStructure="1"/>
  <bookViews>
    <workbookView xWindow="0" yWindow="0" windowWidth="20490" windowHeight="75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<sst xmlns="http://schemas.openxmlformats.org/spreadsheetml/2006/main" count="228" uniqueCount="114">
  <si>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</si>
  <si>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</si>
  <si>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</si>
  <si>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</si>
  <si>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</si>
  <si>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</si>
  <si>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</si>
  <si>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</si>
  <si>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</si>
  <si>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</si>
  <si>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</si>
  <si>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</si>
  <si>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</si>
  <si>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</si>
  <si>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</si>
  <si>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</si>
  <si>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</si>
  <si>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</si>
  <si>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</si>
  <si>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</si>
  <si>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</si>
  <si>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</si>
  <si>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</si>
  <si>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</si>
  <si>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</si>
  <si>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</si>
  <si>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</si>
  <si>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</si>
  <si>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</si>
  <si>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</si>
  <si>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</si>
  <si>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</si>
  <si>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</si>
  <si>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</si>
  <si>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</si>
  <si>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</si>
  <si>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</si>
  <si>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</si>
  <si>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</si>
  <si>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</si>
  <si>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</si>
  <si>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</si>
  <si>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</si>
  <si>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</si>
  <si>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</si>
  <si>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</si>
  <si>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</si>
  <si>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</si>
  <si>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</si>
  <si>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</si>
  <si>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</si>
  <si>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</si>
  <si>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</si>
  <si>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</si>
  <si>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</si>
  <si>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</si>
  <si>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</si>
  <si>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</si>
  <si>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</si>
  <si>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</si>
  <si>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</si>
  <si>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</si>
  <si>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</si>
  <si>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</si>
  <si>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</si>
  <si>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</si>
  <si>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</si>
  <si>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</si>
  <si>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</si>
  <si>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</si>
  <si>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</si>
  <si>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</si>
  <si>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</si>
  <si>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</si>
  <si>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</si>
  <si>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</si>
  <si>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</si>
  <si>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</si>
  <si>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</si>
  <si>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</si>
  <si>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</si>
  <si>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</si>
  <si>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</si>
  <si>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</si>
  <si>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</si>
  <si>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</si>
  <si>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</si>
  <si>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</si>
  <si>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</si>
  <si>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</si>
  <si>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</si>
  <si>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</si>
  <si>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</si>
  <si>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豊郷町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</si>
  <si>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</si>
  <si>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</si>
  <si>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</si>
  <si>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</si>
  <si>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</si>
  <si>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</si>
  <si>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</si>
  <si>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</si>
  <si>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</si>
  <si>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</si>
  <si>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</si>
  <si>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</si>
  <si>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</si>
  <si>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</si>
  <si>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</si>
  <si>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</si>
  <si>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</si>
  <si>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公営企業移行時の資産整理に誤りがあったことから再整理を行った。伴って長期前受金が増加し減価償却費が減少した。
長期前受金の増加により経常収益が11.86ポイント増加した。また、減価償却費が減少し経常費用が6.50ポイント減少したことにより経常収支比率が17.71ポイントの大幅増につながった。
累積欠損金比率は、法適用後に初めて黒字化に転じたため2.96ポイント減少している。
流動比率は、年度末に完了した業務が多く未払い金が増加したことから12.36ポイント減少した。
企業債残高対給水収益比率は償還が進んだことにより57.89ポイント減少した。
長期前受金の増加により給水原価が56.86円減少し、伴って料金回収率が10.77ポイント増加した。
施設利用率は0.39ポイント増加し、有収率は2.64ポイント増加している。</t>
    <rPh sb="0" eb="2">
      <t>コウエイ</t>
    </rPh>
    <rPh sb="2" eb="4">
      <t>キギョウ</t>
    </rPh>
    <rPh sb="4" eb="6">
      <t>イコウ</t>
    </rPh>
    <rPh sb="6" eb="7">
      <t>ジ</t>
    </rPh>
    <rPh sb="8" eb="10">
      <t>シサン</t>
    </rPh>
    <rPh sb="10" eb="12">
      <t>セイリ</t>
    </rPh>
    <rPh sb="13" eb="14">
      <t>アヤマ</t>
    </rPh>
    <rPh sb="23" eb="26">
      <t>サイセイリ</t>
    </rPh>
    <rPh sb="27" eb="28">
      <t>オコナ</t>
    </rPh>
    <rPh sb="31" eb="32">
      <t>トモナ</t>
    </rPh>
    <rPh sb="34" eb="36">
      <t>チョウキ</t>
    </rPh>
    <rPh sb="36" eb="38">
      <t>マエウケ</t>
    </rPh>
    <rPh sb="38" eb="39">
      <t>キン</t>
    </rPh>
    <rPh sb="40" eb="42">
      <t>ゾウカ</t>
    </rPh>
    <rPh sb="43" eb="45">
      <t>ゲンカ</t>
    </rPh>
    <rPh sb="45" eb="47">
      <t>ショウキャク</t>
    </rPh>
    <rPh sb="47" eb="48">
      <t>ヒ</t>
    </rPh>
    <rPh sb="49" eb="51">
      <t>ゲンショウ</t>
    </rPh>
    <rPh sb="55" eb="57">
      <t>チョウキ</t>
    </rPh>
    <rPh sb="57" eb="59">
      <t>マエウケ</t>
    </rPh>
    <rPh sb="59" eb="60">
      <t>キン</t>
    </rPh>
    <rPh sb="61" eb="63">
      <t>ゾウカ</t>
    </rPh>
    <rPh sb="88" eb="90">
      <t>ゲンカ</t>
    </rPh>
    <rPh sb="90" eb="92">
      <t>ショウキャク</t>
    </rPh>
    <rPh sb="92" eb="93">
      <t>ヒ</t>
    </rPh>
    <rPh sb="94" eb="96">
      <t>ゲンショウ</t>
    </rPh>
    <rPh sb="147" eb="149">
      <t>ルイセキ</t>
    </rPh>
    <rPh sb="149" eb="151">
      <t>ケッソン</t>
    </rPh>
    <rPh sb="151" eb="152">
      <t>キン</t>
    </rPh>
    <rPh sb="152" eb="154">
      <t>ヒリツ</t>
    </rPh>
    <rPh sb="156" eb="157">
      <t>ホウ</t>
    </rPh>
    <rPh sb="157" eb="159">
      <t>テキヨウ</t>
    </rPh>
    <rPh sb="159" eb="160">
      <t>ゴ</t>
    </rPh>
    <rPh sb="161" eb="162">
      <t>ハジ</t>
    </rPh>
    <rPh sb="164" eb="166">
      <t>クロジ</t>
    </rPh>
    <rPh sb="166" eb="167">
      <t>カ</t>
    </rPh>
    <rPh sb="168" eb="169">
      <t>テン</t>
    </rPh>
    <rPh sb="181" eb="183">
      <t>ゲンショウ</t>
    </rPh>
    <rPh sb="189" eb="191">
      <t>リュウドウ</t>
    </rPh>
    <rPh sb="191" eb="193">
      <t>ヒリツ</t>
    </rPh>
    <rPh sb="195" eb="198">
      <t>ネンドマツ</t>
    </rPh>
    <rPh sb="199" eb="201">
      <t>カンリョウ</t>
    </rPh>
    <rPh sb="203" eb="205">
      <t>ギョウム</t>
    </rPh>
    <rPh sb="206" eb="207">
      <t>オオ</t>
    </rPh>
    <rPh sb="208" eb="209">
      <t>ミ</t>
    </rPh>
    <rPh sb="209" eb="210">
      <t>バラ</t>
    </rPh>
    <rPh sb="211" eb="212">
      <t>キン</t>
    </rPh>
    <rPh sb="213" eb="215">
      <t>ゾウカ</t>
    </rPh>
    <rPh sb="230" eb="232">
      <t>ゲンショウ</t>
    </rPh>
    <rPh sb="236" eb="238">
      <t>キギョウ</t>
    </rPh>
    <rPh sb="238" eb="239">
      <t>サイ</t>
    </rPh>
    <rPh sb="239" eb="241">
      <t>ザンダカ</t>
    </rPh>
    <rPh sb="241" eb="242">
      <t>タイ</t>
    </rPh>
    <rPh sb="242" eb="244">
      <t>キュウスイ</t>
    </rPh>
    <rPh sb="244" eb="246">
      <t>シュウエキ</t>
    </rPh>
    <rPh sb="246" eb="248">
      <t>ヒリツ</t>
    </rPh>
    <rPh sb="249" eb="251">
      <t>ショウカン</t>
    </rPh>
    <rPh sb="252" eb="253">
      <t>スス</t>
    </rPh>
    <rPh sb="269" eb="271">
      <t>ゲンショウ</t>
    </rPh>
    <rPh sb="275" eb="277">
      <t>チョウキ</t>
    </rPh>
    <rPh sb="277" eb="279">
      <t>マエウケ</t>
    </rPh>
    <rPh sb="279" eb="280">
      <t>キン</t>
    </rPh>
    <rPh sb="281" eb="283">
      <t>ゾウカ</t>
    </rPh>
    <rPh sb="286" eb="288">
      <t>キュウスイ</t>
    </rPh>
    <rPh sb="288" eb="290">
      <t>ゲンカ</t>
    </rPh>
    <rPh sb="296" eb="297">
      <t>エン</t>
    </rPh>
    <rPh sb="297" eb="299">
      <t>ゲンショウ</t>
    </rPh>
    <rPh sb="301" eb="302">
      <t>トモナ</t>
    </rPh>
    <rPh sb="304" eb="306">
      <t>リョウキン</t>
    </rPh>
    <rPh sb="306" eb="308">
      <t>カイシュウ</t>
    </rPh>
    <rPh sb="308" eb="309">
      <t>リツ</t>
    </rPh>
    <rPh sb="319" eb="321">
      <t>ゾウカ</t>
    </rPh>
    <rPh sb="325" eb="327">
      <t>シセツ</t>
    </rPh>
    <rPh sb="327" eb="329">
      <t>リヨウ</t>
    </rPh>
    <rPh sb="329" eb="330">
      <t>リツ</t>
    </rPh>
    <rPh sb="339" eb="341">
      <t>ゾウカ</t>
    </rPh>
    <rPh sb="343" eb="346">
      <t>ユウシュウリツ</t>
    </rPh>
    <rPh sb="355" eb="357">
      <t>ゾウカ</t>
    </rPh>
    <phoneticPr fontId="4"/>
  </si>
  <si>
    <t>経営面においては、法適用してから初めて経常収支比率が100％を超え黒字化したが、依然として累積欠損金比率が高い。今後もコスト削減や有収率の向上に努める必要がある。
更新投資においては、耐用年数を経過している管路は少ないが、今後管路経年劣化率の増加が見込まれることから事業費の平準化を図り中長期的な計画により更新を行う必要がある。</t>
    <rPh sb="0" eb="2">
      <t>ケイエイ</t>
    </rPh>
    <rPh sb="2" eb="3">
      <t>メン</t>
    </rPh>
    <rPh sb="9" eb="10">
      <t>ホウ</t>
    </rPh>
    <rPh sb="10" eb="12">
      <t>テキヨウ</t>
    </rPh>
    <rPh sb="16" eb="17">
      <t>ハジ</t>
    </rPh>
    <rPh sb="19" eb="21">
      <t>ケイジョウ</t>
    </rPh>
    <rPh sb="21" eb="23">
      <t>シュウシ</t>
    </rPh>
    <rPh sb="23" eb="25">
      <t>ヒリツ</t>
    </rPh>
    <rPh sb="31" eb="32">
      <t>コ</t>
    </rPh>
    <rPh sb="33" eb="35">
      <t>クロジ</t>
    </rPh>
    <rPh sb="35" eb="36">
      <t>カ</t>
    </rPh>
    <rPh sb="45" eb="47">
      <t>ルイセキ</t>
    </rPh>
    <rPh sb="47" eb="49">
      <t>ケッソン</t>
    </rPh>
    <rPh sb="49" eb="50">
      <t>キン</t>
    </rPh>
    <rPh sb="50" eb="52">
      <t>ヒリツ</t>
    </rPh>
    <rPh sb="53" eb="54">
      <t>タカ</t>
    </rPh>
    <rPh sb="56" eb="58">
      <t>コンゴ</t>
    </rPh>
    <rPh sb="62" eb="64">
      <t>サクゲン</t>
    </rPh>
    <rPh sb="65" eb="68">
      <t>ユウシュウリツ</t>
    </rPh>
    <rPh sb="69" eb="71">
      <t>コウジョウ</t>
    </rPh>
    <rPh sb="72" eb="73">
      <t>ツト</t>
    </rPh>
    <rPh sb="75" eb="77">
      <t>ヒツヨウ</t>
    </rPh>
    <rPh sb="82" eb="84">
      <t>コウシン</t>
    </rPh>
    <rPh sb="84" eb="86">
      <t>トウシ</t>
    </rPh>
    <rPh sb="111" eb="113">
      <t>コンゴ</t>
    </rPh>
    <rPh sb="113" eb="115">
      <t>カンロ</t>
    </rPh>
    <rPh sb="115" eb="117">
      <t>ケイネン</t>
    </rPh>
    <rPh sb="117" eb="119">
      <t>レッカ</t>
    </rPh>
    <rPh sb="119" eb="120">
      <t>リツ</t>
    </rPh>
    <rPh sb="121" eb="123">
      <t>ゾウカ</t>
    </rPh>
    <rPh sb="124" eb="126">
      <t>ミコ</t>
    </rPh>
    <rPh sb="133" eb="136">
      <t>ジギョウヒ</t>
    </rPh>
    <rPh sb="137" eb="140">
      <t>ヘイジュンカ</t>
    </rPh>
    <rPh sb="141" eb="142">
      <t>ハカ</t>
    </rPh>
    <rPh sb="143" eb="147">
      <t>チュウチョウキテキ</t>
    </rPh>
    <rPh sb="148" eb="150">
      <t>ケイカク</t>
    </rPh>
    <rPh sb="153" eb="155">
      <t>コウシン</t>
    </rPh>
    <rPh sb="156" eb="157">
      <t>オコナ</t>
    </rPh>
    <rPh sb="158" eb="160">
      <t>ヒツヨウ</t>
    </rPh>
    <phoneticPr fontId="4"/>
  </si>
  <si>
    <t>有形固定資産減価償却率は4.72ポイント増加しているが、管路経年劣化率は新たに耐用年数を経過した管路がなかったため増減していない。
管路更新率は布設替えと併せ耐震化を行った234.9ｍのため0.00%となっている。</t>
    <rPh sb="0" eb="2">
      <t>ユウケイ</t>
    </rPh>
    <rPh sb="2" eb="4">
      <t>コテイ</t>
    </rPh>
    <rPh sb="4" eb="6">
      <t>シサン</t>
    </rPh>
    <rPh sb="6" eb="8">
      <t>ゲンカ</t>
    </rPh>
    <rPh sb="8" eb="10">
      <t>ショウキャク</t>
    </rPh>
    <rPh sb="10" eb="11">
      <t>リツ</t>
    </rPh>
    <rPh sb="20" eb="22">
      <t>ゾウカ</t>
    </rPh>
    <rPh sb="28" eb="30">
      <t>カンロ</t>
    </rPh>
    <rPh sb="30" eb="32">
      <t>ケイネン</t>
    </rPh>
    <rPh sb="32" eb="34">
      <t>レッカ</t>
    </rPh>
    <rPh sb="34" eb="35">
      <t>リツ</t>
    </rPh>
    <rPh sb="36" eb="37">
      <t>アラ</t>
    </rPh>
    <rPh sb="39" eb="41">
      <t>タイヨウ</t>
    </rPh>
    <rPh sb="41" eb="43">
      <t>ネンスウ</t>
    </rPh>
    <rPh sb="44" eb="46">
      <t>ケイカ</t>
    </rPh>
    <rPh sb="48" eb="50">
      <t>カンロ</t>
    </rPh>
    <rPh sb="57" eb="59">
      <t>ゾウゲン</t>
    </rPh>
    <rPh sb="66" eb="68">
      <t>カンロ</t>
    </rPh>
    <rPh sb="68" eb="70">
      <t>コウシン</t>
    </rPh>
    <rPh sb="70" eb="71">
      <t>リツ</t>
    </rPh>
    <rPh sb="72" eb="75">
      <t>フセツガ</t>
    </rPh>
    <rPh sb="77" eb="78">
      <t>アワ</t>
    </rPh>
    <rPh sb="79" eb="82">
      <t>タイシンカ</t>
    </rPh>
    <rPh sb="83" eb="8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</si>
</sst>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93-4B34-AF5C-9AF2ED932A9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3893-4B34-AF5C-9AF2ED932A9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65.790000000000006</c:v>
                </c:pt>
                <c:pt idx="1">
                  <c:v>59.9</c:v>
                </c:pt>
                <c:pt idx="2">
                  <c:v>59.42</c:v>
                </c:pt>
                <c:pt idx="3">
                  <c:v>61.1</c:v>
                </c:pt>
                <c:pt idx="4">
                  <c:v>61.49</c:v>
                </c:pt>
              </c:numCache>
            </c:numRef>
          </c:val>
          <c:extLst>
            <c:ext xmlns:c16="http://schemas.microsoft.com/office/drawing/2014/chart" uri="{C3380CC4-5D6E-409C-BE32-E72D297353CC}">
              <c16:uniqueId val="{00000000-C7B9-4C05-81C7-8FA42FA5BD6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C7B9-4C05-81C7-8FA42FA5BD6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81.52</c:v>
                </c:pt>
                <c:pt idx="1">
                  <c:v>90.84</c:v>
                </c:pt>
                <c:pt idx="2">
                  <c:v>95.36</c:v>
                </c:pt>
                <c:pt idx="3">
                  <c:v>93.01</c:v>
                </c:pt>
                <c:pt idx="4">
                  <c:v>95.65</c:v>
                </c:pt>
              </c:numCache>
            </c:numRef>
          </c:val>
          <c:extLst>
            <c:ext xmlns:c16="http://schemas.microsoft.com/office/drawing/2014/chart" uri="{C3380CC4-5D6E-409C-BE32-E72D297353CC}">
              <c16:uniqueId val="{00000000-9BD1-4A89-8769-1744531B3C8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9BD1-4A89-8769-1744531B3C8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77.819999999999993</c:v>
                </c:pt>
                <c:pt idx="1">
                  <c:v>83.75</c:v>
                </c:pt>
                <c:pt idx="2">
                  <c:v>87.32</c:v>
                </c:pt>
                <c:pt idx="3">
                  <c:v>90.22</c:v>
                </c:pt>
                <c:pt idx="4">
                  <c:v>107.93</c:v>
                </c:pt>
              </c:numCache>
            </c:numRef>
          </c:val>
          <c:extLst>
            <c:ext xmlns:c16="http://schemas.microsoft.com/office/drawing/2014/chart" uri="{C3380CC4-5D6E-409C-BE32-E72D297353CC}">
              <c16:uniqueId val="{00000000-397F-47B7-827D-4AD6AE673B4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397F-47B7-827D-4AD6AE673B4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formatCode="#,##0.00;&quot;△&quot;#,##0.00;&quot;-&quot;">
                  <c:v>15.67</c:v>
                </c:pt>
                <c:pt idx="1">
                  <c:v>0</c:v>
                </c:pt>
                <c:pt idx="2" formatCode="#,##0.00;&quot;△&quot;#,##0.00;&quot;-&quot;">
                  <c:v>27.64</c:v>
                </c:pt>
                <c:pt idx="3" formatCode="#,##0.00;&quot;△&quot;#,##0.00;&quot;-&quot;">
                  <c:v>32.08</c:v>
                </c:pt>
                <c:pt idx="4" formatCode="#,##0.00;&quot;△&quot;#,##0.00;&quot;-&quot;">
                  <c:v>36.799999999999997</c:v>
                </c:pt>
              </c:numCache>
            </c:numRef>
          </c:val>
          <c:extLst>
            <c:ext xmlns:c16="http://schemas.microsoft.com/office/drawing/2014/chart" uri="{C3380CC4-5D6E-409C-BE32-E72D297353CC}">
              <c16:uniqueId val="{00000000-EE8A-4DE9-AB68-E40654D18BF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EE8A-4DE9-AB68-E40654D18BF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formatCode="#,##0.00;&quot;△&quot;#,##0.00">
                  <c:v>0</c:v>
                </c:pt>
                <c:pt idx="1">
                  <c:v>9.9</c:v>
                </c:pt>
                <c:pt idx="2">
                  <c:v>9.9</c:v>
                </c:pt>
                <c:pt idx="3">
                  <c:v>9.9</c:v>
                </c:pt>
                <c:pt idx="4">
                  <c:v>9.9</c:v>
                </c:pt>
              </c:numCache>
            </c:numRef>
          </c:val>
          <c:extLst>
            <c:ext xmlns:c16="http://schemas.microsoft.com/office/drawing/2014/chart" uri="{C3380CC4-5D6E-409C-BE32-E72D297353CC}">
              <c16:uniqueId val="{00000000-33D1-478B-8A21-261CF25648F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33D1-478B-8A21-261CF25648F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88.23</c:v>
                </c:pt>
                <c:pt idx="1">
                  <c:v>118.49</c:v>
                </c:pt>
                <c:pt idx="2">
                  <c:v>158.93</c:v>
                </c:pt>
                <c:pt idx="3">
                  <c:v>152.68</c:v>
                </c:pt>
                <c:pt idx="4">
                  <c:v>149.72</c:v>
                </c:pt>
              </c:numCache>
            </c:numRef>
          </c:val>
          <c:extLst>
            <c:ext xmlns:c16="http://schemas.microsoft.com/office/drawing/2014/chart" uri="{C3380CC4-5D6E-409C-BE32-E72D297353CC}">
              <c16:uniqueId val="{00000000-E28C-49EF-AAB5-864B46A44B8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E28C-49EF-AAB5-864B46A44B8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285.08999999999997</c:v>
                </c:pt>
                <c:pt idx="1">
                  <c:v>283.79000000000002</c:v>
                </c:pt>
                <c:pt idx="2">
                  <c:v>282.89999999999998</c:v>
                </c:pt>
                <c:pt idx="3">
                  <c:v>281.44</c:v>
                </c:pt>
                <c:pt idx="4">
                  <c:v>269.08</c:v>
                </c:pt>
              </c:numCache>
            </c:numRef>
          </c:val>
          <c:extLst>
            <c:ext xmlns:c16="http://schemas.microsoft.com/office/drawing/2014/chart" uri="{C3380CC4-5D6E-409C-BE32-E72D297353CC}">
              <c16:uniqueId val="{00000000-56AF-4457-B392-632C42F512E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56AF-4457-B392-632C42F512E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1019.72</c:v>
                </c:pt>
                <c:pt idx="1">
                  <c:v>932.59</c:v>
                </c:pt>
                <c:pt idx="2">
                  <c:v>980.88</c:v>
                </c:pt>
                <c:pt idx="3">
                  <c:v>862.16</c:v>
                </c:pt>
                <c:pt idx="4">
                  <c:v>804.27</c:v>
                </c:pt>
              </c:numCache>
            </c:numRef>
          </c:val>
          <c:extLst>
            <c:ext xmlns:c16="http://schemas.microsoft.com/office/drawing/2014/chart" uri="{C3380CC4-5D6E-409C-BE32-E72D297353CC}">
              <c16:uniqueId val="{00000000-DDB3-4809-B4B4-E0C5AEBA9FF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DDB3-4809-B4B4-E0C5AEBA9FF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55.57</c:v>
                </c:pt>
                <c:pt idx="1">
                  <c:v>61.78</c:v>
                </c:pt>
                <c:pt idx="2">
                  <c:v>59.29</c:v>
                </c:pt>
                <c:pt idx="3">
                  <c:v>70.06</c:v>
                </c:pt>
                <c:pt idx="4">
                  <c:v>89.32</c:v>
                </c:pt>
              </c:numCache>
            </c:numRef>
          </c:val>
          <c:extLst>
            <c:ext xmlns:c16="http://schemas.microsoft.com/office/drawing/2014/chart" uri="{C3380CC4-5D6E-409C-BE32-E72D297353CC}">
              <c16:uniqueId val="{00000000-AC53-4D3B-A58C-F27BEB21705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AC53-4D3B-A58C-F27BEB21705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288.55</c:v>
                </c:pt>
                <c:pt idx="1">
                  <c:v>258.02999999999997</c:v>
                </c:pt>
                <c:pt idx="2">
                  <c:v>233.84</c:v>
                </c:pt>
                <c:pt idx="3">
                  <c:v>226.79</c:v>
                </c:pt>
                <c:pt idx="4">
                  <c:v>169.93</c:v>
                </c:pt>
              </c:numCache>
            </c:numRef>
          </c:val>
          <c:extLst>
            <c:ext xmlns:c16="http://schemas.microsoft.com/office/drawing/2014/chart" uri="{C3380CC4-5D6E-409C-BE32-E72D297353CC}">
              <c16:uniqueId val="{00000000-6228-4B26-A0EA-213200FFBC7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6228-4B26-A0EA-213200FFBC7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10" zoomScale="75" zoomScaleNormal="75"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滋賀県　豊郷町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7208</v>
      </c>
      <c r="AM8" s="66"/>
      <c r="AN8" s="66"/>
      <c r="AO8" s="66"/>
      <c r="AP8" s="66"/>
      <c r="AQ8" s="66"/>
      <c r="AR8" s="66"/>
      <c r="AS8" s="66"/>
      <c r="AT8" s="37">
        <f>データ!$S$6</f>
        <v>7.8</v>
      </c>
      <c r="AU8" s="38"/>
      <c r="AV8" s="38"/>
      <c r="AW8" s="38"/>
      <c r="AX8" s="38"/>
      <c r="AY8" s="38"/>
      <c r="AZ8" s="38"/>
      <c r="BA8" s="38"/>
      <c r="BB8" s="55">
        <f>データ!$T$6</f>
        <v>924.1</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43.17</v>
      </c>
      <c r="J10" s="38"/>
      <c r="K10" s="38"/>
      <c r="L10" s="38"/>
      <c r="M10" s="38"/>
      <c r="N10" s="38"/>
      <c r="O10" s="65"/>
      <c r="P10" s="55">
        <f>データ!$P$6</f>
        <v>92.22</v>
      </c>
      <c r="Q10" s="55"/>
      <c r="R10" s="55"/>
      <c r="S10" s="55"/>
      <c r="T10" s="55"/>
      <c r="U10" s="55"/>
      <c r="V10" s="55"/>
      <c r="W10" s="66">
        <f>データ!$Q$6</f>
        <v>2970</v>
      </c>
      <c r="X10" s="66"/>
      <c r="Y10" s="66"/>
      <c r="Z10" s="66"/>
      <c r="AA10" s="66"/>
      <c r="AB10" s="66"/>
      <c r="AC10" s="66"/>
      <c r="AD10" s="2"/>
      <c r="AE10" s="2"/>
      <c r="AF10" s="2"/>
      <c r="AG10" s="2"/>
      <c r="AH10" s="2"/>
      <c r="AI10" s="2"/>
      <c r="AJ10" s="2"/>
      <c r="AK10" s="2"/>
      <c r="AL10" s="66">
        <f>データ!$U$6</f>
        <v>6618</v>
      </c>
      <c r="AM10" s="66"/>
      <c r="AN10" s="66"/>
      <c r="AO10" s="66"/>
      <c r="AP10" s="66"/>
      <c r="AQ10" s="66"/>
      <c r="AR10" s="66"/>
      <c r="AS10" s="66"/>
      <c r="AT10" s="37">
        <f>データ!$V$6</f>
        <v>7.8</v>
      </c>
      <c r="AU10" s="38"/>
      <c r="AV10" s="38"/>
      <c r="AW10" s="38"/>
      <c r="AX10" s="38"/>
      <c r="AY10" s="38"/>
      <c r="AZ10" s="38"/>
      <c r="BA10" s="38"/>
      <c r="BB10" s="55">
        <f>データ!$W$6</f>
        <v>848.46</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heFPmTCAJqOEgAxfncvVWs1C9W/oCYk3HkOobcsnL4LKaqQweAOAnbds4srLH/90pOCxTqYp0eAMlP1w9LsNJg==" saltValue="Bg1Oh56krg5513t0qVp5N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254410</v>
      </c>
      <c r="D6" s="20">
        <f t="shared" si="3"/>
        <v>46</v>
      </c>
      <c r="E6" s="20">
        <f t="shared" si="3"/>
        <v>1</v>
      </c>
      <c r="F6" s="20">
        <f t="shared" si="3"/>
        <v>0</v>
      </c>
      <c r="G6" s="20">
        <f t="shared" si="3"/>
        <v>1</v>
      </c>
      <c r="H6" s="20" t="str">
        <f t="shared" si="3"/>
        <v>滋賀県　豊郷町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43.17</v>
      </c>
      <c r="P6" s="21">
        <f t="shared" si="3"/>
        <v>92.22</v>
      </c>
      <c r="Q6" s="21">
        <f t="shared" si="3"/>
        <v>2970</v>
      </c>
      <c r="R6" s="21">
        <f t="shared" si="3"/>
        <v>7208</v>
      </c>
      <c r="S6" s="21">
        <f t="shared" si="3"/>
        <v>7.8</v>
      </c>
      <c r="T6" s="21">
        <f t="shared" si="3"/>
        <v>924.1</v>
      </c>
      <c r="U6" s="21">
        <f t="shared" si="3"/>
        <v>6618</v>
      </c>
      <c r="V6" s="21">
        <f t="shared" si="3"/>
        <v>7.8</v>
      </c>
      <c r="W6" s="21">
        <f t="shared" si="3"/>
        <v>848.46</v>
      </c>
      <c r="X6" s="22">
        <f>IF(X7="",NA(),X7)</f>
        <v>77.819999999999993</v>
      </c>
      <c r="Y6" s="22">
        <f t="shared" ref="Y6:AG6" si="4">IF(Y7="",NA(),Y7)</f>
        <v>83.75</v>
      </c>
      <c r="Z6" s="22">
        <f t="shared" si="4"/>
        <v>87.32</v>
      </c>
      <c r="AA6" s="22">
        <f t="shared" si="4"/>
        <v>90.22</v>
      </c>
      <c r="AB6" s="22">
        <f t="shared" si="4"/>
        <v>107.93</v>
      </c>
      <c r="AC6" s="22">
        <f t="shared" si="4"/>
        <v>103.81</v>
      </c>
      <c r="AD6" s="22">
        <f t="shared" si="4"/>
        <v>104.35</v>
      </c>
      <c r="AE6" s="22">
        <f t="shared" si="4"/>
        <v>105.34</v>
      </c>
      <c r="AF6" s="22">
        <f t="shared" si="4"/>
        <v>105.77</v>
      </c>
      <c r="AG6" s="22">
        <f t="shared" si="4"/>
        <v>104.82</v>
      </c>
      <c r="AH6" s="21" t="str">
        <f>IF(AH7="","",IF(AH7="-","【-】","【"&amp;SUBSTITUTE(TEXT(AH7,"#,##0.00"),"-","△")&amp;"】"))</f>
        <v>【108.70】</v>
      </c>
      <c r="AI6" s="22">
        <f>IF(AI7="",NA(),AI7)</f>
        <v>88.23</v>
      </c>
      <c r="AJ6" s="22">
        <f t="shared" ref="AJ6:AR6" si="5">IF(AJ7="",NA(),AJ7)</f>
        <v>118.49</v>
      </c>
      <c r="AK6" s="22">
        <f t="shared" si="5"/>
        <v>158.93</v>
      </c>
      <c r="AL6" s="22">
        <f t="shared" si="5"/>
        <v>152.68</v>
      </c>
      <c r="AM6" s="22">
        <f t="shared" si="5"/>
        <v>149.72</v>
      </c>
      <c r="AN6" s="22">
        <f t="shared" si="5"/>
        <v>25.66</v>
      </c>
      <c r="AO6" s="22">
        <f t="shared" si="5"/>
        <v>21.69</v>
      </c>
      <c r="AP6" s="22">
        <f t="shared" si="5"/>
        <v>24.04</v>
      </c>
      <c r="AQ6" s="22">
        <f t="shared" si="5"/>
        <v>28.03</v>
      </c>
      <c r="AR6" s="22">
        <f t="shared" si="5"/>
        <v>26.73</v>
      </c>
      <c r="AS6" s="21" t="str">
        <f>IF(AS7="","",IF(AS7="-","【-】","【"&amp;SUBSTITUTE(TEXT(AS7,"#,##0.00"),"-","△")&amp;"】"))</f>
        <v>【1.34】</v>
      </c>
      <c r="AT6" s="22">
        <f>IF(AT7="",NA(),AT7)</f>
        <v>285.08999999999997</v>
      </c>
      <c r="AU6" s="22">
        <f t="shared" ref="AU6:BC6" si="6">IF(AU7="",NA(),AU7)</f>
        <v>283.79000000000002</v>
      </c>
      <c r="AV6" s="22">
        <f t="shared" si="6"/>
        <v>282.89999999999998</v>
      </c>
      <c r="AW6" s="22">
        <f t="shared" si="6"/>
        <v>281.44</v>
      </c>
      <c r="AX6" s="22">
        <f t="shared" si="6"/>
        <v>269.08</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1019.72</v>
      </c>
      <c r="BF6" s="22">
        <f t="shared" ref="BF6:BN6" si="7">IF(BF7="",NA(),BF7)</f>
        <v>932.59</v>
      </c>
      <c r="BG6" s="22">
        <f t="shared" si="7"/>
        <v>980.88</v>
      </c>
      <c r="BH6" s="22">
        <f t="shared" si="7"/>
        <v>862.16</v>
      </c>
      <c r="BI6" s="22">
        <f t="shared" si="7"/>
        <v>804.27</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55.57</v>
      </c>
      <c r="BQ6" s="22">
        <f t="shared" ref="BQ6:BY6" si="8">IF(BQ7="",NA(),BQ7)</f>
        <v>61.78</v>
      </c>
      <c r="BR6" s="22">
        <f t="shared" si="8"/>
        <v>59.29</v>
      </c>
      <c r="BS6" s="22">
        <f t="shared" si="8"/>
        <v>70.06</v>
      </c>
      <c r="BT6" s="22">
        <f t="shared" si="8"/>
        <v>89.32</v>
      </c>
      <c r="BU6" s="22">
        <f t="shared" si="8"/>
        <v>84.77</v>
      </c>
      <c r="BV6" s="22">
        <f t="shared" si="8"/>
        <v>87.11</v>
      </c>
      <c r="BW6" s="22">
        <f t="shared" si="8"/>
        <v>82.78</v>
      </c>
      <c r="BX6" s="22">
        <f t="shared" si="8"/>
        <v>84.82</v>
      </c>
      <c r="BY6" s="22">
        <f t="shared" si="8"/>
        <v>82.29</v>
      </c>
      <c r="BZ6" s="21" t="str">
        <f>IF(BZ7="","",IF(BZ7="-","【-】","【"&amp;SUBSTITUTE(TEXT(BZ7,"#,##0.00"),"-","△")&amp;"】"))</f>
        <v>【97.47】</v>
      </c>
      <c r="CA6" s="22">
        <f>IF(CA7="",NA(),CA7)</f>
        <v>288.55</v>
      </c>
      <c r="CB6" s="22">
        <f t="shared" ref="CB6:CJ6" si="9">IF(CB7="",NA(),CB7)</f>
        <v>258.02999999999997</v>
      </c>
      <c r="CC6" s="22">
        <f t="shared" si="9"/>
        <v>233.84</v>
      </c>
      <c r="CD6" s="22">
        <f t="shared" si="9"/>
        <v>226.79</v>
      </c>
      <c r="CE6" s="22">
        <f t="shared" si="9"/>
        <v>169.93</v>
      </c>
      <c r="CF6" s="22">
        <f t="shared" si="9"/>
        <v>227.27</v>
      </c>
      <c r="CG6" s="22">
        <f t="shared" si="9"/>
        <v>223.98</v>
      </c>
      <c r="CH6" s="22">
        <f t="shared" si="9"/>
        <v>225.09</v>
      </c>
      <c r="CI6" s="22">
        <f t="shared" si="9"/>
        <v>224.82</v>
      </c>
      <c r="CJ6" s="22">
        <f t="shared" si="9"/>
        <v>230.85</v>
      </c>
      <c r="CK6" s="21" t="str">
        <f>IF(CK7="","",IF(CK7="-","【-】","【"&amp;SUBSTITUTE(TEXT(CK7,"#,##0.00"),"-","△")&amp;"】"))</f>
        <v>【174.75】</v>
      </c>
      <c r="CL6" s="22">
        <f>IF(CL7="",NA(),CL7)</f>
        <v>65.790000000000006</v>
      </c>
      <c r="CM6" s="22">
        <f t="shared" ref="CM6:CU6" si="10">IF(CM7="",NA(),CM7)</f>
        <v>59.9</v>
      </c>
      <c r="CN6" s="22">
        <f t="shared" si="10"/>
        <v>59.42</v>
      </c>
      <c r="CO6" s="22">
        <f t="shared" si="10"/>
        <v>61.1</v>
      </c>
      <c r="CP6" s="22">
        <f t="shared" si="10"/>
        <v>61.49</v>
      </c>
      <c r="CQ6" s="22">
        <f t="shared" si="10"/>
        <v>50.29</v>
      </c>
      <c r="CR6" s="22">
        <f t="shared" si="10"/>
        <v>49.64</v>
      </c>
      <c r="CS6" s="22">
        <f t="shared" si="10"/>
        <v>49.38</v>
      </c>
      <c r="CT6" s="22">
        <f t="shared" si="10"/>
        <v>50.09</v>
      </c>
      <c r="CU6" s="22">
        <f t="shared" si="10"/>
        <v>50.1</v>
      </c>
      <c r="CV6" s="21" t="str">
        <f>IF(CV7="","",IF(CV7="-","【-】","【"&amp;SUBSTITUTE(TEXT(CV7,"#,##0.00"),"-","△")&amp;"】"))</f>
        <v>【59.97】</v>
      </c>
      <c r="CW6" s="22">
        <f>IF(CW7="",NA(),CW7)</f>
        <v>81.52</v>
      </c>
      <c r="CX6" s="22">
        <f t="shared" ref="CX6:DF6" si="11">IF(CX7="",NA(),CX7)</f>
        <v>90.84</v>
      </c>
      <c r="CY6" s="22">
        <f t="shared" si="11"/>
        <v>95.36</v>
      </c>
      <c r="CZ6" s="22">
        <f t="shared" si="11"/>
        <v>93.01</v>
      </c>
      <c r="DA6" s="22">
        <f t="shared" si="11"/>
        <v>95.65</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15.67</v>
      </c>
      <c r="DI6" s="21">
        <f t="shared" ref="DI6:DQ6" si="12">IF(DI7="",NA(),DI7)</f>
        <v>0</v>
      </c>
      <c r="DJ6" s="22">
        <f t="shared" si="12"/>
        <v>27.64</v>
      </c>
      <c r="DK6" s="22">
        <f t="shared" si="12"/>
        <v>32.08</v>
      </c>
      <c r="DL6" s="22">
        <f t="shared" si="12"/>
        <v>36.799999999999997</v>
      </c>
      <c r="DM6" s="22">
        <f t="shared" si="12"/>
        <v>45.85</v>
      </c>
      <c r="DN6" s="22">
        <f t="shared" si="12"/>
        <v>47.31</v>
      </c>
      <c r="DO6" s="22">
        <f t="shared" si="12"/>
        <v>47.5</v>
      </c>
      <c r="DP6" s="22">
        <f t="shared" si="12"/>
        <v>48.41</v>
      </c>
      <c r="DQ6" s="22">
        <f t="shared" si="12"/>
        <v>50.02</v>
      </c>
      <c r="DR6" s="21" t="str">
        <f>IF(DR7="","",IF(DR7="-","【-】","【"&amp;SUBSTITUTE(TEXT(DR7,"#,##0.00"),"-","△")&amp;"】"))</f>
        <v>【51.51】</v>
      </c>
      <c r="DS6" s="21">
        <f>IF(DS7="",NA(),DS7)</f>
        <v>0</v>
      </c>
      <c r="DT6" s="22">
        <f t="shared" ref="DT6:EB6" si="13">IF(DT7="",NA(),DT7)</f>
        <v>9.9</v>
      </c>
      <c r="DU6" s="22">
        <f t="shared" si="13"/>
        <v>9.9</v>
      </c>
      <c r="DV6" s="22">
        <f t="shared" si="13"/>
        <v>9.9</v>
      </c>
      <c r="DW6" s="22">
        <f t="shared" si="13"/>
        <v>9.9</v>
      </c>
      <c r="DX6" s="22">
        <f t="shared" si="13"/>
        <v>14.13</v>
      </c>
      <c r="DY6" s="22">
        <f t="shared" si="13"/>
        <v>16.77</v>
      </c>
      <c r="DZ6" s="22">
        <f t="shared" si="13"/>
        <v>17.399999999999999</v>
      </c>
      <c r="EA6" s="22">
        <f t="shared" si="13"/>
        <v>18.64</v>
      </c>
      <c r="EB6" s="22">
        <f t="shared" si="13"/>
        <v>19.510000000000002</v>
      </c>
      <c r="EC6" s="21" t="str">
        <f>IF(EC7="","",IF(EC7="-","【-】","【"&amp;SUBSTITUTE(TEXT(EC7,"#,##0.00"),"-","△")&amp;"】"))</f>
        <v>【23.75】</v>
      </c>
      <c r="ED6" s="21">
        <f>IF(ED7="",NA(),ED7)</f>
        <v>0</v>
      </c>
      <c r="EE6" s="21">
        <f t="shared" ref="EE6:EM6" si="14">IF(EE7="",NA(),EE7)</f>
        <v>0</v>
      </c>
      <c r="EF6" s="21">
        <f t="shared" si="14"/>
        <v>0</v>
      </c>
      <c r="EG6" s="21">
        <f t="shared" si="14"/>
        <v>0</v>
      </c>
      <c r="EH6" s="21">
        <f t="shared" si="14"/>
        <v>0</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15">
      <c r="A7" s="15"/>
      <c r="B7" s="24">
        <v>2022</v>
      </c>
      <c r="C7" s="24">
        <v>254410</v>
      </c>
      <c r="D7" s="24">
        <v>46</v>
      </c>
      <c r="E7" s="24">
        <v>1</v>
      </c>
      <c r="F7" s="24">
        <v>0</v>
      </c>
      <c r="G7" s="24">
        <v>1</v>
      </c>
      <c r="H7" s="24" t="s">
        <v>93</v>
      </c>
      <c r="I7" s="24" t="s">
        <v>94</v>
      </c>
      <c r="J7" s="24" t="s">
        <v>95</v>
      </c>
      <c r="K7" s="24" t="s">
        <v>96</v>
      </c>
      <c r="L7" s="24" t="s">
        <v>97</v>
      </c>
      <c r="M7" s="24" t="s">
        <v>98</v>
      </c>
      <c r="N7" s="25" t="s">
        <v>99</v>
      </c>
      <c r="O7" s="25">
        <v>43.17</v>
      </c>
      <c r="P7" s="25">
        <v>92.22</v>
      </c>
      <c r="Q7" s="25">
        <v>2970</v>
      </c>
      <c r="R7" s="25">
        <v>7208</v>
      </c>
      <c r="S7" s="25">
        <v>7.8</v>
      </c>
      <c r="T7" s="25">
        <v>924.1</v>
      </c>
      <c r="U7" s="25">
        <v>6618</v>
      </c>
      <c r="V7" s="25">
        <v>7.8</v>
      </c>
      <c r="W7" s="25">
        <v>848.46</v>
      </c>
      <c r="X7" s="25">
        <v>77.819999999999993</v>
      </c>
      <c r="Y7" s="25">
        <v>83.75</v>
      </c>
      <c r="Z7" s="25">
        <v>87.32</v>
      </c>
      <c r="AA7" s="25">
        <v>90.22</v>
      </c>
      <c r="AB7" s="25">
        <v>107.93</v>
      </c>
      <c r="AC7" s="25">
        <v>103.81</v>
      </c>
      <c r="AD7" s="25">
        <v>104.35</v>
      </c>
      <c r="AE7" s="25">
        <v>105.34</v>
      </c>
      <c r="AF7" s="25">
        <v>105.77</v>
      </c>
      <c r="AG7" s="25">
        <v>104.82</v>
      </c>
      <c r="AH7" s="25">
        <v>108.7</v>
      </c>
      <c r="AI7" s="25">
        <v>88.23</v>
      </c>
      <c r="AJ7" s="25">
        <v>118.49</v>
      </c>
      <c r="AK7" s="25">
        <v>158.93</v>
      </c>
      <c r="AL7" s="25">
        <v>152.68</v>
      </c>
      <c r="AM7" s="25">
        <v>149.72</v>
      </c>
      <c r="AN7" s="25">
        <v>25.66</v>
      </c>
      <c r="AO7" s="25">
        <v>21.69</v>
      </c>
      <c r="AP7" s="25">
        <v>24.04</v>
      </c>
      <c r="AQ7" s="25">
        <v>28.03</v>
      </c>
      <c r="AR7" s="25">
        <v>26.73</v>
      </c>
      <c r="AS7" s="25">
        <v>1.34</v>
      </c>
      <c r="AT7" s="25">
        <v>285.08999999999997</v>
      </c>
      <c r="AU7" s="25">
        <v>283.79000000000002</v>
      </c>
      <c r="AV7" s="25">
        <v>282.89999999999998</v>
      </c>
      <c r="AW7" s="25">
        <v>281.44</v>
      </c>
      <c r="AX7" s="25">
        <v>269.08</v>
      </c>
      <c r="AY7" s="25">
        <v>300.14</v>
      </c>
      <c r="AZ7" s="25">
        <v>301.04000000000002</v>
      </c>
      <c r="BA7" s="25">
        <v>305.08</v>
      </c>
      <c r="BB7" s="25">
        <v>305.33999999999997</v>
      </c>
      <c r="BC7" s="25">
        <v>310.01</v>
      </c>
      <c r="BD7" s="25">
        <v>252.29</v>
      </c>
      <c r="BE7" s="25">
        <v>1019.72</v>
      </c>
      <c r="BF7" s="25">
        <v>932.59</v>
      </c>
      <c r="BG7" s="25">
        <v>980.88</v>
      </c>
      <c r="BH7" s="25">
        <v>862.16</v>
      </c>
      <c r="BI7" s="25">
        <v>804.27</v>
      </c>
      <c r="BJ7" s="25">
        <v>566.65</v>
      </c>
      <c r="BK7" s="25">
        <v>551.62</v>
      </c>
      <c r="BL7" s="25">
        <v>585.59</v>
      </c>
      <c r="BM7" s="25">
        <v>561.34</v>
      </c>
      <c r="BN7" s="25">
        <v>538.33000000000004</v>
      </c>
      <c r="BO7" s="25">
        <v>268.07</v>
      </c>
      <c r="BP7" s="25">
        <v>55.57</v>
      </c>
      <c r="BQ7" s="25">
        <v>61.78</v>
      </c>
      <c r="BR7" s="25">
        <v>59.29</v>
      </c>
      <c r="BS7" s="25">
        <v>70.06</v>
      </c>
      <c r="BT7" s="25">
        <v>89.32</v>
      </c>
      <c r="BU7" s="25">
        <v>84.77</v>
      </c>
      <c r="BV7" s="25">
        <v>87.11</v>
      </c>
      <c r="BW7" s="25">
        <v>82.78</v>
      </c>
      <c r="BX7" s="25">
        <v>84.82</v>
      </c>
      <c r="BY7" s="25">
        <v>82.29</v>
      </c>
      <c r="BZ7" s="25">
        <v>97.47</v>
      </c>
      <c r="CA7" s="25">
        <v>288.55</v>
      </c>
      <c r="CB7" s="25">
        <v>258.02999999999997</v>
      </c>
      <c r="CC7" s="25">
        <v>233.84</v>
      </c>
      <c r="CD7" s="25">
        <v>226.79</v>
      </c>
      <c r="CE7" s="25">
        <v>169.93</v>
      </c>
      <c r="CF7" s="25">
        <v>227.27</v>
      </c>
      <c r="CG7" s="25">
        <v>223.98</v>
      </c>
      <c r="CH7" s="25">
        <v>225.09</v>
      </c>
      <c r="CI7" s="25">
        <v>224.82</v>
      </c>
      <c r="CJ7" s="25">
        <v>230.85</v>
      </c>
      <c r="CK7" s="25">
        <v>174.75</v>
      </c>
      <c r="CL7" s="25">
        <v>65.790000000000006</v>
      </c>
      <c r="CM7" s="25">
        <v>59.9</v>
      </c>
      <c r="CN7" s="25">
        <v>59.42</v>
      </c>
      <c r="CO7" s="25">
        <v>61.1</v>
      </c>
      <c r="CP7" s="25">
        <v>61.49</v>
      </c>
      <c r="CQ7" s="25">
        <v>50.29</v>
      </c>
      <c r="CR7" s="25">
        <v>49.64</v>
      </c>
      <c r="CS7" s="25">
        <v>49.38</v>
      </c>
      <c r="CT7" s="25">
        <v>50.09</v>
      </c>
      <c r="CU7" s="25">
        <v>50.1</v>
      </c>
      <c r="CV7" s="25">
        <v>59.97</v>
      </c>
      <c r="CW7" s="25">
        <v>81.52</v>
      </c>
      <c r="CX7" s="25">
        <v>90.84</v>
      </c>
      <c r="CY7" s="25">
        <v>95.36</v>
      </c>
      <c r="CZ7" s="25">
        <v>93.01</v>
      </c>
      <c r="DA7" s="25">
        <v>95.65</v>
      </c>
      <c r="DB7" s="25">
        <v>77.73</v>
      </c>
      <c r="DC7" s="25">
        <v>78.09</v>
      </c>
      <c r="DD7" s="25">
        <v>78.010000000000005</v>
      </c>
      <c r="DE7" s="25">
        <v>77.599999999999994</v>
      </c>
      <c r="DF7" s="25">
        <v>77.3</v>
      </c>
      <c r="DG7" s="25">
        <v>89.76</v>
      </c>
      <c r="DH7" s="25">
        <v>15.67</v>
      </c>
      <c r="DI7" s="25">
        <v>0</v>
      </c>
      <c r="DJ7" s="25">
        <v>27.64</v>
      </c>
      <c r="DK7" s="25">
        <v>32.08</v>
      </c>
      <c r="DL7" s="25">
        <v>36.799999999999997</v>
      </c>
      <c r="DM7" s="25">
        <v>45.85</v>
      </c>
      <c r="DN7" s="25">
        <v>47.31</v>
      </c>
      <c r="DO7" s="25">
        <v>47.5</v>
      </c>
      <c r="DP7" s="25">
        <v>48.41</v>
      </c>
      <c r="DQ7" s="25">
        <v>50.02</v>
      </c>
      <c r="DR7" s="25">
        <v>51.51</v>
      </c>
      <c r="DS7" s="25">
        <v>0</v>
      </c>
      <c r="DT7" s="25">
        <v>9.9</v>
      </c>
      <c r="DU7" s="25">
        <v>9.9</v>
      </c>
      <c r="DV7" s="25">
        <v>9.9</v>
      </c>
      <c r="DW7" s="25">
        <v>9.9</v>
      </c>
      <c r="DX7" s="25">
        <v>14.13</v>
      </c>
      <c r="DY7" s="25">
        <v>16.77</v>
      </c>
      <c r="DZ7" s="25">
        <v>17.399999999999999</v>
      </c>
      <c r="EA7" s="25">
        <v>18.64</v>
      </c>
      <c r="EB7" s="25">
        <v>19.510000000000002</v>
      </c>
      <c r="EC7" s="25">
        <v>23.75</v>
      </c>
      <c r="ED7" s="25">
        <v>0</v>
      </c>
      <c r="EE7" s="25">
        <v>0</v>
      </c>
      <c r="EF7" s="25">
        <v>0</v>
      </c>
      <c r="EG7" s="25">
        <v>0</v>
      </c>
      <c r="EH7" s="25">
        <v>0</v>
      </c>
      <c r="EI7" s="25">
        <v>0.52</v>
      </c>
      <c r="EJ7" s="25">
        <v>0.47</v>
      </c>
      <c r="EK7" s="25">
        <v>0.4</v>
      </c>
      <c r="EL7" s="25">
        <v>0.36</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2024-01-26T04:16:18Z</cp:lastPrinted>
  <dcterms:created xsi:type="dcterms:W3CDTF">2023-12-05T00:56:36Z</dcterms:created>
  <dcterms:modified xsi:type="dcterms:W3CDTF">2024-01-26T04:17:05Z</dcterms:modified>
  <cp:category/>
</cp:coreProperties>
</file>