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sui\Desktop\"/>
    </mc:Choice>
  </mc:AlternateContent>
  <xr:revisionPtr revIDLastSave="0" documentId="8_{986EC5A1-3612-48A1-A762-2AC5D02EAEF3}" xr6:coauthVersionLast="47" xr6:coauthVersionMax="47" xr10:uidLastSave="{00000000-0000-0000-0000-000000000000}"/>
  <workbookProtection workbookAlgorithmName="SHA-512" workbookHashValue="CjKzjYom1jhJAmmH349NCCuXRVdKofRaaJ+gla3sfVZPl1IPOggtPFzrw8VK+tYuOBy5mI+4pDDeIpJQN9GmXA==" workbookSaltValue="v9mZaBCoBoQNA05aDV/D6w==" workbookSpinCount="100000" lockStructure="1"/>
  <bookViews>
    <workbookView xWindow="-120" yWindow="-120" windowWidth="29040" windowHeight="15840" xr2:uid="{00000000-000D-0000-FFFF-FFFF00000000}"/>
  </bookViews>
  <sheets>
    <sheet name="法適用_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G85" i="4" s="1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P10" i="4" s="1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H85" i="4"/>
  <c r="F85" i="4"/>
  <c r="E85" i="4"/>
  <c r="BB10" i="4"/>
  <c r="AT10" i="4"/>
  <c r="AL10" i="4"/>
  <c r="W10" i="4"/>
  <c r="I10" i="4"/>
  <c r="B10" i="4"/>
  <c r="BB8" i="4"/>
  <c r="AT8" i="4"/>
  <c r="AL8" i="4"/>
  <c r="AD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<sst xmlns="http://schemas.openxmlformats.org/spreadsheetml/2006/main" count="228" uniqueCount="115">
  <si>
    <t>経営比較分析表（令和3年度決算）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</si>
  <si>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</si>
  <si>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</si>
  <si>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</si>
  <si>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</si>
  <si>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</si>
  <si>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</si>
  <si>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</si>
  <si>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</si>
  <si>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</si>
  <si>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</si>
  <si>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</si>
  <si>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</si>
  <si>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</si>
  <si>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</si>
  <si>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</si>
  <si>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</si>
  <si>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</si>
  <si>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</si>
  <si>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</si>
  <si>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</si>
  <si>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</si>
  <si>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令和3年度全国平均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</si>
  <si>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</si>
  <si>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</si>
  <si>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</si>
  <si>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</si>
  <si>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</si>
  <si>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</si>
  <si>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</si>
  <si>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</si>
  <si>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</si>
  <si>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</si>
  <si>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</si>
  <si>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</si>
  <si>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</si>
  <si>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</si>
  <si>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</si>
  <si>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</si>
  <si>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</si>
  <si>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</si>
  <si>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</si>
  <si>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</si>
  <si>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</si>
  <si>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</si>
  <si>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</si>
  <si>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</si>
  <si>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</si>
  <si>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</si>
  <si>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</si>
  <si>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</si>
  <si>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</si>
  <si>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</si>
  <si>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</si>
  <si>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</si>
  <si>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</si>
  <si>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</si>
  <si>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</si>
  <si>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</si>
  <si>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</si>
  <si>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</si>
  <si>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</si>
  <si>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</si>
  <si>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</si>
  <si>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</si>
  <si>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</si>
  <si>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</si>
  <si>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</si>
  <si>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</si>
  <si>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</si>
  <si>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</si>
  <si>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</si>
  <si>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</si>
  <si>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</si>
  <si>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</si>
  <si>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</si>
  <si>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</si>
  <si>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</si>
  <si>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</si>
  <si>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</si>
  <si>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</si>
  <si>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</si>
  <si>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</si>
  <si>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</si>
  <si>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</si>
  <si>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</si>
  <si>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</si>
  <si>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</si>
  <si>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</si>
  <si>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</si>
  <si>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</si>
  <si>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</si>
  <si>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</si>
  <si>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滋賀県　豊郷町</t>
  </si>
  <si>
    <t>法適用</t>
  </si>
  <si>
    <t>水道事業</t>
  </si>
  <si>
    <t>末端給水事業</t>
  </si>
  <si>
    <t>A8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</si>
  <si>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</si>
  <si>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</si>
  <si>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</si>
  <si>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</si>
  <si>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</si>
  <si>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</si>
  <si>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</si>
  <si>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</si>
  <si>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</si>
  <si>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</si>
  <si>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</si>
  <si>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</si>
  <si>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</si>
  <si>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</si>
  <si>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経営面においては、基準となる経常収支比率100％を現状下回るため、費用面におけるコスト削減や、収益面における料金収納率の向上に努める必要がある。
管路老朽化においては、中長期的な計画に則り更新を行う必要がある。
ただし、財源確保が必要となることから、経営面の健全化を図る必要がある。</t>
    <rPh sb="0" eb="2">
      <t>ケイエイ</t>
    </rPh>
    <rPh sb="2" eb="3">
      <t>メン</t>
    </rPh>
    <rPh sb="9" eb="11">
      <t>キジュン</t>
    </rPh>
    <rPh sb="14" eb="20">
      <t>ケイジョウシュウシヒリツ</t>
    </rPh>
    <rPh sb="25" eb="27">
      <t>ゲンジョウ</t>
    </rPh>
    <rPh sb="27" eb="29">
      <t>シタマワ</t>
    </rPh>
    <rPh sb="33" eb="36">
      <t>ヒヨウメン</t>
    </rPh>
    <rPh sb="43" eb="45">
      <t>サクゲン</t>
    </rPh>
    <rPh sb="47" eb="49">
      <t>シュウエキ</t>
    </rPh>
    <rPh sb="49" eb="50">
      <t>メン</t>
    </rPh>
    <rPh sb="54" eb="56">
      <t>リョウキン</t>
    </rPh>
    <rPh sb="56" eb="58">
      <t>シュウノウ</t>
    </rPh>
    <rPh sb="58" eb="59">
      <t>リツ</t>
    </rPh>
    <rPh sb="60" eb="62">
      <t>コウジョウ</t>
    </rPh>
    <rPh sb="63" eb="64">
      <t>ツト</t>
    </rPh>
    <rPh sb="66" eb="68">
      <t>ヒツヨウ</t>
    </rPh>
    <rPh sb="73" eb="75">
      <t>カンロ</t>
    </rPh>
    <rPh sb="75" eb="78">
      <t>ロウキュウカ</t>
    </rPh>
    <rPh sb="84" eb="88">
      <t>チュウチョウキテキ</t>
    </rPh>
    <rPh sb="89" eb="91">
      <t>ケイカク</t>
    </rPh>
    <rPh sb="92" eb="93">
      <t>ノット</t>
    </rPh>
    <rPh sb="94" eb="96">
      <t>コウシン</t>
    </rPh>
    <rPh sb="97" eb="98">
      <t>オコナ</t>
    </rPh>
    <rPh sb="99" eb="101">
      <t>ヒツヨウ</t>
    </rPh>
    <rPh sb="110" eb="112">
      <t>ザイゲン</t>
    </rPh>
    <rPh sb="112" eb="114">
      <t>カクホ</t>
    </rPh>
    <rPh sb="115" eb="117">
      <t>ヒツヨウ</t>
    </rPh>
    <rPh sb="125" eb="127">
      <t>ケイエイ</t>
    </rPh>
    <rPh sb="127" eb="128">
      <t>メン</t>
    </rPh>
    <rPh sb="129" eb="132">
      <t>ケンゼンカ</t>
    </rPh>
    <rPh sb="133" eb="134">
      <t>ハカ</t>
    </rPh>
    <rPh sb="135" eb="137">
      <t>ヒツヨウ</t>
    </rPh>
    <phoneticPr fontId="4"/>
  </si>
  <si>
    <t>昭和59年3月から町水道事業が開始され、次々と事業追加承認を経て、平成10年12月に現在の水道事業が完備した。そのため耐用年数を経過しているものは少なく、今後徐々に経年化率が上昇することが想定されることから、財源確保を行った上、中長期的な計画で更新を行う必要がある。</t>
    <rPh sb="0" eb="2">
      <t>ショウワ</t>
    </rPh>
    <rPh sb="4" eb="5">
      <t>ネン</t>
    </rPh>
    <rPh sb="6" eb="7">
      <t>ガツ</t>
    </rPh>
    <rPh sb="9" eb="10">
      <t>チョウ</t>
    </rPh>
    <rPh sb="10" eb="12">
      <t>スイドウ</t>
    </rPh>
    <rPh sb="12" eb="14">
      <t>ジギョウ</t>
    </rPh>
    <rPh sb="15" eb="17">
      <t>カイシ</t>
    </rPh>
    <rPh sb="20" eb="22">
      <t>ツギツギ</t>
    </rPh>
    <rPh sb="23" eb="25">
      <t>ジギョウ</t>
    </rPh>
    <rPh sb="25" eb="27">
      <t>ツイカ</t>
    </rPh>
    <rPh sb="27" eb="29">
      <t>ショウニン</t>
    </rPh>
    <rPh sb="30" eb="31">
      <t>ヘ</t>
    </rPh>
    <rPh sb="33" eb="35">
      <t>ヘイセイ</t>
    </rPh>
    <rPh sb="37" eb="38">
      <t>ネン</t>
    </rPh>
    <rPh sb="40" eb="41">
      <t>ガツ</t>
    </rPh>
    <rPh sb="42" eb="44">
      <t>ゲンザイ</t>
    </rPh>
    <rPh sb="45" eb="47">
      <t>スイドウ</t>
    </rPh>
    <rPh sb="47" eb="49">
      <t>ジギョウ</t>
    </rPh>
    <rPh sb="50" eb="52">
      <t>カンビ</t>
    </rPh>
    <rPh sb="59" eb="61">
      <t>タイヨウ</t>
    </rPh>
    <rPh sb="61" eb="63">
      <t>ネンスウ</t>
    </rPh>
    <rPh sb="64" eb="66">
      <t>ケイカ</t>
    </rPh>
    <rPh sb="73" eb="74">
      <t>スク</t>
    </rPh>
    <rPh sb="77" eb="79">
      <t>コンゴ</t>
    </rPh>
    <rPh sb="79" eb="81">
      <t>ジョジョ</t>
    </rPh>
    <rPh sb="82" eb="85">
      <t>ケイネンカ</t>
    </rPh>
    <rPh sb="85" eb="86">
      <t>リツ</t>
    </rPh>
    <rPh sb="87" eb="89">
      <t>ジョウショウ</t>
    </rPh>
    <rPh sb="94" eb="96">
      <t>ソウテイ</t>
    </rPh>
    <rPh sb="104" eb="108">
      <t>ザイゲンカクホ</t>
    </rPh>
    <rPh sb="109" eb="110">
      <t>オコナ</t>
    </rPh>
    <rPh sb="112" eb="113">
      <t>ウエ</t>
    </rPh>
    <rPh sb="114" eb="118">
      <t>チュウチョウキテキ</t>
    </rPh>
    <rPh sb="119" eb="121">
      <t>ケイカク</t>
    </rPh>
    <rPh sb="122" eb="124">
      <t>コウシン</t>
    </rPh>
    <rPh sb="125" eb="126">
      <t>オコナ</t>
    </rPh>
    <rPh sb="127" eb="129">
      <t>ヒツヨウ</t>
    </rPh>
    <phoneticPr fontId="4"/>
  </si>
  <si>
    <t>浄水場耐震化工事等資本的支出の増に伴い、現金等の流動資産が約13%減少したものの、経常費用については、修繕費や委託料等営業費用の減少により令和2年度の約95％に抑えることができた。このため、経常収支比率については、健全経営の基準とされる100％は下回っているものの、令和2年度比2.9ポイント増と改善されている。
耐震化工事等大規模工事についての起債借入を行ったため、企業債現在高合計については、令和2年度末より増加したものの、給水収益が令和2年度比で約15％増加したため、企業債残高対給水比率は大きく減少した。
同じく給水収益の増に伴い、供給単価は増加している。また営業費用の減に伴い、給水原価は減少している。このため、料金回収率は令和2年度比10.77ポイント増と改善されている。
配水量については、平均配水量および総配水量ともに増加したため、施設利用率については、令和2年度比1.68%ポイント増となった。有収率については、令和2年度比2.35ポイント減となった。</t>
    <rPh sb="0" eb="3">
      <t>ジョウスイジョウ</t>
    </rPh>
    <rPh sb="3" eb="5">
      <t>タイシン</t>
    </rPh>
    <rPh sb="5" eb="6">
      <t>カ</t>
    </rPh>
    <rPh sb="6" eb="8">
      <t>コウジ</t>
    </rPh>
    <rPh sb="8" eb="9">
      <t>トウ</t>
    </rPh>
    <rPh sb="9" eb="14">
      <t>シホンテキシシュツ</t>
    </rPh>
    <rPh sb="15" eb="16">
      <t>ゾウ</t>
    </rPh>
    <rPh sb="17" eb="18">
      <t>トモナ</t>
    </rPh>
    <rPh sb="20" eb="22">
      <t>ゲンキン</t>
    </rPh>
    <rPh sb="22" eb="23">
      <t>トウ</t>
    </rPh>
    <rPh sb="24" eb="26">
      <t>リュウドウ</t>
    </rPh>
    <rPh sb="26" eb="28">
      <t>シサン</t>
    </rPh>
    <rPh sb="29" eb="30">
      <t>ヤク</t>
    </rPh>
    <rPh sb="33" eb="35">
      <t>ゲンショウ</t>
    </rPh>
    <rPh sb="41" eb="43">
      <t>ケイジョウ</t>
    </rPh>
    <rPh sb="43" eb="45">
      <t>ヒヨウ</t>
    </rPh>
    <rPh sb="51" eb="54">
      <t>シュウゼンヒ</t>
    </rPh>
    <rPh sb="55" eb="58">
      <t>イタクリョウ</t>
    </rPh>
    <rPh sb="58" eb="59">
      <t>トウ</t>
    </rPh>
    <rPh sb="59" eb="61">
      <t>エイギョウ</t>
    </rPh>
    <rPh sb="61" eb="63">
      <t>ヒヨウ</t>
    </rPh>
    <rPh sb="64" eb="66">
      <t>ゲンショウ</t>
    </rPh>
    <rPh sb="69" eb="71">
      <t>レイワ</t>
    </rPh>
    <rPh sb="72" eb="74">
      <t>ネンド</t>
    </rPh>
    <rPh sb="75" eb="76">
      <t>ヤク</t>
    </rPh>
    <rPh sb="80" eb="81">
      <t>オサ</t>
    </rPh>
    <rPh sb="95" eb="99">
      <t>ケイジョウシュウシ</t>
    </rPh>
    <rPh sb="99" eb="101">
      <t>ヒリツ</t>
    </rPh>
    <rPh sb="107" eb="109">
      <t>ケンゼン</t>
    </rPh>
    <rPh sb="109" eb="111">
      <t>ケイエイ</t>
    </rPh>
    <rPh sb="112" eb="114">
      <t>キジュン</t>
    </rPh>
    <rPh sb="123" eb="125">
      <t>シタマワ</t>
    </rPh>
    <rPh sb="133" eb="135">
      <t>レイワ</t>
    </rPh>
    <rPh sb="136" eb="138">
      <t>ネンド</t>
    </rPh>
    <rPh sb="138" eb="139">
      <t>ヒ</t>
    </rPh>
    <rPh sb="146" eb="147">
      <t>ゾウ</t>
    </rPh>
    <rPh sb="148" eb="150">
      <t>カイゼン</t>
    </rPh>
    <rPh sb="157" eb="160">
      <t>タイシンカ</t>
    </rPh>
    <rPh sb="160" eb="162">
      <t>コウジ</t>
    </rPh>
    <rPh sb="162" eb="163">
      <t>トウ</t>
    </rPh>
    <rPh sb="163" eb="166">
      <t>ダイキボ</t>
    </rPh>
    <rPh sb="166" eb="168">
      <t>コウジ</t>
    </rPh>
    <rPh sb="173" eb="175">
      <t>キサイ</t>
    </rPh>
    <rPh sb="175" eb="177">
      <t>カリイレ</t>
    </rPh>
    <rPh sb="178" eb="179">
      <t>オコナ</t>
    </rPh>
    <rPh sb="184" eb="186">
      <t>キギョウ</t>
    </rPh>
    <rPh sb="186" eb="187">
      <t>サイ</t>
    </rPh>
    <rPh sb="187" eb="190">
      <t>ゲンザイダカ</t>
    </rPh>
    <rPh sb="190" eb="192">
      <t>ゴウケイ</t>
    </rPh>
    <rPh sb="203" eb="204">
      <t>マツ</t>
    </rPh>
    <rPh sb="206" eb="208">
      <t>ゾウカ</t>
    </rPh>
    <rPh sb="214" eb="218">
      <t>キュウスイシュウエキ</t>
    </rPh>
    <rPh sb="226" eb="227">
      <t>ヤク</t>
    </rPh>
    <rPh sb="230" eb="232">
      <t>ゾウカ</t>
    </rPh>
    <rPh sb="237" eb="240">
      <t>キギョウサイ</t>
    </rPh>
    <rPh sb="240" eb="242">
      <t>ザンダカ</t>
    </rPh>
    <rPh sb="242" eb="243">
      <t>タイ</t>
    </rPh>
    <rPh sb="243" eb="245">
      <t>キュウスイ</t>
    </rPh>
    <rPh sb="245" eb="247">
      <t>ヒリツ</t>
    </rPh>
    <rPh sb="248" eb="249">
      <t>オオ</t>
    </rPh>
    <rPh sb="251" eb="253">
      <t>ゲンショウ</t>
    </rPh>
    <rPh sb="257" eb="258">
      <t>オナ</t>
    </rPh>
    <rPh sb="260" eb="264">
      <t>キュウスイシュウエキ</t>
    </rPh>
    <rPh sb="265" eb="266">
      <t>ゾウ</t>
    </rPh>
    <rPh sb="267" eb="268">
      <t>トモナ</t>
    </rPh>
    <rPh sb="270" eb="274">
      <t>キョウキュウタンカ</t>
    </rPh>
    <rPh sb="275" eb="277">
      <t>ゾウカ</t>
    </rPh>
    <rPh sb="284" eb="288">
      <t>エイギョウヒヨウ</t>
    </rPh>
    <rPh sb="289" eb="290">
      <t>ゲン</t>
    </rPh>
    <rPh sb="291" eb="292">
      <t>トモナ</t>
    </rPh>
    <rPh sb="294" eb="296">
      <t>キュウスイ</t>
    </rPh>
    <rPh sb="296" eb="298">
      <t>ゲンカ</t>
    </rPh>
    <rPh sb="299" eb="301">
      <t>ゲンショウ</t>
    </rPh>
    <rPh sb="311" eb="313">
      <t>リョウキン</t>
    </rPh>
    <rPh sb="313" eb="315">
      <t>カイシュウ</t>
    </rPh>
    <rPh sb="315" eb="316">
      <t>リツ</t>
    </rPh>
    <rPh sb="317" eb="319">
      <t>レイワ</t>
    </rPh>
    <rPh sb="320" eb="322">
      <t>ネンド</t>
    </rPh>
    <rPh sb="322" eb="323">
      <t>ヒ</t>
    </rPh>
    <rPh sb="332" eb="333">
      <t>ゾウ</t>
    </rPh>
    <rPh sb="334" eb="336">
      <t>カイゼン</t>
    </rPh>
    <rPh sb="343" eb="345">
      <t>ハイスイ</t>
    </rPh>
    <rPh sb="345" eb="346">
      <t>リョウ</t>
    </rPh>
    <rPh sb="352" eb="354">
      <t>ヘイキン</t>
    </rPh>
    <rPh sb="354" eb="356">
      <t>ハイスイ</t>
    </rPh>
    <rPh sb="356" eb="357">
      <t>リョウ</t>
    </rPh>
    <rPh sb="360" eb="361">
      <t>ソウ</t>
    </rPh>
    <rPh sb="361" eb="363">
      <t>ハイスイ</t>
    </rPh>
    <rPh sb="363" eb="364">
      <t>リョウ</t>
    </rPh>
    <rPh sb="367" eb="369">
      <t>ゾウカ</t>
    </rPh>
    <rPh sb="374" eb="376">
      <t>シセツ</t>
    </rPh>
    <rPh sb="376" eb="378">
      <t>リヨウ</t>
    </rPh>
    <rPh sb="378" eb="379">
      <t>リツ</t>
    </rPh>
    <rPh sb="385" eb="387">
      <t>レイワ</t>
    </rPh>
    <rPh sb="388" eb="390">
      <t>ネンド</t>
    </rPh>
    <rPh sb="390" eb="391">
      <t>ヒ</t>
    </rPh>
    <rPh sb="400" eb="401">
      <t>ゾウ</t>
    </rPh>
    <rPh sb="406" eb="409">
      <t>ユウシュウリツ</t>
    </rPh>
    <rPh sb="429" eb="430">
      <t>ゲン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</si>
</sst>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H&quot;yy"/>
    <numFmt numFmtId="181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181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2" borderId="4" xfId="0" applyFont="1" applyFill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horizontal="left" vertical="center"/>
      <protection hidden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84-4B1D-98C1-753A99EE8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0.44</c:v>
                </c:pt>
                <c:pt idx="1">
                  <c:v>0.52</c:v>
                </c:pt>
                <c:pt idx="2">
                  <c:v>0.47</c:v>
                </c:pt>
                <c:pt idx="3">
                  <c:v>0.4</c:v>
                </c:pt>
                <c:pt idx="4">
                  <c:v>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84-4B1D-98C1-753A99EE8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28.66</c:v>
                </c:pt>
                <c:pt idx="1">
                  <c:v>65.790000000000006</c:v>
                </c:pt>
                <c:pt idx="2">
                  <c:v>59.9</c:v>
                </c:pt>
                <c:pt idx="3">
                  <c:v>59.42</c:v>
                </c:pt>
                <c:pt idx="4">
                  <c:v>61.1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39-43B0-B7C3-A64B3839E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50.24</c:v>
                </c:pt>
                <c:pt idx="1">
                  <c:v>50.29</c:v>
                </c:pt>
                <c:pt idx="2">
                  <c:v>49.64</c:v>
                </c:pt>
                <c:pt idx="3">
                  <c:v>49.38</c:v>
                </c:pt>
                <c:pt idx="4">
                  <c:v>50.09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39-43B0-B7C3-A64B3839E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82.1</c:v>
                </c:pt>
                <c:pt idx="1">
                  <c:v>81.52</c:v>
                </c:pt>
                <c:pt idx="2">
                  <c:v>90.84</c:v>
                </c:pt>
                <c:pt idx="3">
                  <c:v>95.36</c:v>
                </c:pt>
                <c:pt idx="4">
                  <c:v>93.01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19-487E-A6AB-8D9E5E16B7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78.650000000000006</c:v>
                </c:pt>
                <c:pt idx="1">
                  <c:v>77.73</c:v>
                </c:pt>
                <c:pt idx="2">
                  <c:v>78.09</c:v>
                </c:pt>
                <c:pt idx="3">
                  <c:v>78.010000000000005</c:v>
                </c:pt>
                <c:pt idx="4">
                  <c:v>77.599999999999994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19-487E-A6AB-8D9E5E16B7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81.25</c:v>
                </c:pt>
                <c:pt idx="1">
                  <c:v>77.819999999999993</c:v>
                </c:pt>
                <c:pt idx="2">
                  <c:v>83.75</c:v>
                </c:pt>
                <c:pt idx="3">
                  <c:v>87.32</c:v>
                </c:pt>
                <c:pt idx="4">
                  <c:v>90.22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60-42CB-B4F8-CC6FEE4DB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104.47</c:v>
                </c:pt>
                <c:pt idx="1">
                  <c:v>103.81</c:v>
                </c:pt>
                <c:pt idx="2">
                  <c:v>104.35</c:v>
                </c:pt>
                <c:pt idx="3">
                  <c:v>105.34</c:v>
                </c:pt>
                <c:pt idx="4">
                  <c:v>105.77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60-42CB-B4F8-CC6FEE4DB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8.2200000000000006</c:v>
                </c:pt>
                <c:pt idx="1">
                  <c:v>15.67</c:v>
                </c:pt>
                <c:pt idx="2" formatCode="#,##0.00;&quot;△&quot;#,##0.00">
                  <c:v>0</c:v>
                </c:pt>
                <c:pt idx="3">
                  <c:v>27.64</c:v>
                </c:pt>
                <c:pt idx="4">
                  <c:v>32.08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36-47C5-B6DD-079E4A394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45.14</c:v>
                </c:pt>
                <c:pt idx="1">
                  <c:v>45.85</c:v>
                </c:pt>
                <c:pt idx="2">
                  <c:v>47.31</c:v>
                </c:pt>
                <c:pt idx="3">
                  <c:v>47.5</c:v>
                </c:pt>
                <c:pt idx="4">
                  <c:v>48.41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36-47C5-B6DD-079E4A394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;&quot;-&quot;">
                  <c:v>9.9</c:v>
                </c:pt>
                <c:pt idx="3" formatCode="#,##0.00;&quot;△&quot;#,##0.00;&quot;-&quot;">
                  <c:v>9.9</c:v>
                </c:pt>
                <c:pt idx="4" formatCode="#,##0.00;&quot;△&quot;#,##0.00;&quot;-&quot;">
                  <c:v>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0C-49AE-9C50-3BB76C576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13.58</c:v>
                </c:pt>
                <c:pt idx="1">
                  <c:v>14.13</c:v>
                </c:pt>
                <c:pt idx="2">
                  <c:v>16.77</c:v>
                </c:pt>
                <c:pt idx="3">
                  <c:v>17.399999999999999</c:v>
                </c:pt>
                <c:pt idx="4">
                  <c:v>18.64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0C-49AE-9C50-3BB76C576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データ!$AI$6:$AM$6</c:f>
              <c:numCache>
                <c:formatCode>#,##0.00;"△"#,##0.00;"-"</c:formatCode>
                <c:ptCount val="5"/>
                <c:pt idx="0">
                  <c:v>18.77</c:v>
                </c:pt>
                <c:pt idx="1">
                  <c:v>88.23</c:v>
                </c:pt>
                <c:pt idx="2">
                  <c:v>118.49</c:v>
                </c:pt>
                <c:pt idx="3">
                  <c:v>158.93</c:v>
                </c:pt>
                <c:pt idx="4">
                  <c:v>152.68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9F-4232-8C0C-D92C736EF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16.399999999999999</c:v>
                </c:pt>
                <c:pt idx="1">
                  <c:v>25.66</c:v>
                </c:pt>
                <c:pt idx="2">
                  <c:v>21.69</c:v>
                </c:pt>
                <c:pt idx="3">
                  <c:v>24.04</c:v>
                </c:pt>
                <c:pt idx="4">
                  <c:v>28.03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9F-4232-8C0C-D92C736EF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371.89</c:v>
                </c:pt>
                <c:pt idx="1">
                  <c:v>285.08999999999997</c:v>
                </c:pt>
                <c:pt idx="2">
                  <c:v>283.79000000000002</c:v>
                </c:pt>
                <c:pt idx="3">
                  <c:v>282.89999999999998</c:v>
                </c:pt>
                <c:pt idx="4">
                  <c:v>281.44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76-40FB-9EF3-8A3A49886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293.23</c:v>
                </c:pt>
                <c:pt idx="1">
                  <c:v>300.14</c:v>
                </c:pt>
                <c:pt idx="2">
                  <c:v>301.04000000000002</c:v>
                </c:pt>
                <c:pt idx="3">
                  <c:v>305.08</c:v>
                </c:pt>
                <c:pt idx="4">
                  <c:v>305.33999999999997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76-40FB-9EF3-8A3A49886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1096.8900000000001</c:v>
                </c:pt>
                <c:pt idx="1">
                  <c:v>1019.72</c:v>
                </c:pt>
                <c:pt idx="2">
                  <c:v>932.59</c:v>
                </c:pt>
                <c:pt idx="3">
                  <c:v>980.88</c:v>
                </c:pt>
                <c:pt idx="4">
                  <c:v>862.16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16-4D11-94AB-6D1243D81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542.29999999999995</c:v>
                </c:pt>
                <c:pt idx="1">
                  <c:v>566.65</c:v>
                </c:pt>
                <c:pt idx="2">
                  <c:v>551.62</c:v>
                </c:pt>
                <c:pt idx="3">
                  <c:v>585.59</c:v>
                </c:pt>
                <c:pt idx="4">
                  <c:v>561.34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16-4D11-94AB-6D1243D81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58.15</c:v>
                </c:pt>
                <c:pt idx="1">
                  <c:v>55.57</c:v>
                </c:pt>
                <c:pt idx="2">
                  <c:v>61.78</c:v>
                </c:pt>
                <c:pt idx="3">
                  <c:v>59.29</c:v>
                </c:pt>
                <c:pt idx="4">
                  <c:v>70.06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6A-4D9E-ABA7-756F7D8B4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87.51</c:v>
                </c:pt>
                <c:pt idx="1">
                  <c:v>84.77</c:v>
                </c:pt>
                <c:pt idx="2">
                  <c:v>87.11</c:v>
                </c:pt>
                <c:pt idx="3">
                  <c:v>82.78</c:v>
                </c:pt>
                <c:pt idx="4">
                  <c:v>84.82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6A-4D9E-ABA7-756F7D8B4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273.48</c:v>
                </c:pt>
                <c:pt idx="1">
                  <c:v>288.55</c:v>
                </c:pt>
                <c:pt idx="2">
                  <c:v>258.02999999999997</c:v>
                </c:pt>
                <c:pt idx="3">
                  <c:v>233.84</c:v>
                </c:pt>
                <c:pt idx="4">
                  <c:v>226.79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62-43AD-9824-F96F71E47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218.42</c:v>
                </c:pt>
                <c:pt idx="1">
                  <c:v>227.27</c:v>
                </c:pt>
                <c:pt idx="2">
                  <c:v>223.98</c:v>
                </c:pt>
                <c:pt idx="3">
                  <c:v>225.09</c:v>
                </c:pt>
                <c:pt idx="4">
                  <c:v>224.82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2-43AD-9824-F96F71E47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【111.39】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【261.51】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【265.16】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【90.12】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【60.29】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【167.74】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【102.35】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【50.88】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【22.30】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【0.66】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Normal="100" workbookViewId="0">
      <selection activeCell="BN8" sqref="BN8:BY8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6" t="s">
        <v>0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  <c r="BW2" s="76"/>
      <c r="BX2" s="76"/>
      <c r="BY2" s="76"/>
      <c r="BZ2" s="76"/>
    </row>
    <row r="3" spans="1:78" ht="9.75" customHeight="1" x14ac:dyDescent="0.15">
      <c r="A3" s="2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</row>
    <row r="4" spans="1:78" ht="9.75" customHeight="1" x14ac:dyDescent="0.15">
      <c r="A4" s="2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7" t="str">
        <f>データ!H6</f>
        <v>滋賀県　豊郷町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8"/>
      <c r="AE6" s="78"/>
      <c r="AF6" s="78"/>
      <c r="AG6" s="78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5" t="s">
        <v>1</v>
      </c>
      <c r="C7" s="46"/>
      <c r="D7" s="46"/>
      <c r="E7" s="46"/>
      <c r="F7" s="46"/>
      <c r="G7" s="46"/>
      <c r="H7" s="46"/>
      <c r="I7" s="45" t="s">
        <v>2</v>
      </c>
      <c r="J7" s="46"/>
      <c r="K7" s="46"/>
      <c r="L7" s="46"/>
      <c r="M7" s="46"/>
      <c r="N7" s="46"/>
      <c r="O7" s="67"/>
      <c r="P7" s="47" t="s">
        <v>3</v>
      </c>
      <c r="Q7" s="47"/>
      <c r="R7" s="47"/>
      <c r="S7" s="47"/>
      <c r="T7" s="47"/>
      <c r="U7" s="47"/>
      <c r="V7" s="47"/>
      <c r="W7" s="47" t="s">
        <v>4</v>
      </c>
      <c r="X7" s="47"/>
      <c r="Y7" s="47"/>
      <c r="Z7" s="47"/>
      <c r="AA7" s="47"/>
      <c r="AB7" s="47"/>
      <c r="AC7" s="47"/>
      <c r="AD7" s="47" t="s">
        <v>5</v>
      </c>
      <c r="AE7" s="47"/>
      <c r="AF7" s="47"/>
      <c r="AG7" s="47"/>
      <c r="AH7" s="47"/>
      <c r="AI7" s="47"/>
      <c r="AJ7" s="47"/>
      <c r="AK7" s="2"/>
      <c r="AL7" s="47" t="s">
        <v>6</v>
      </c>
      <c r="AM7" s="47"/>
      <c r="AN7" s="47"/>
      <c r="AO7" s="47"/>
      <c r="AP7" s="47"/>
      <c r="AQ7" s="47"/>
      <c r="AR7" s="47"/>
      <c r="AS7" s="47"/>
      <c r="AT7" s="45" t="s">
        <v>7</v>
      </c>
      <c r="AU7" s="46"/>
      <c r="AV7" s="46"/>
      <c r="AW7" s="46"/>
      <c r="AX7" s="46"/>
      <c r="AY7" s="46"/>
      <c r="AZ7" s="46"/>
      <c r="BA7" s="46"/>
      <c r="BB7" s="47" t="s">
        <v>8</v>
      </c>
      <c r="BC7" s="47"/>
      <c r="BD7" s="47"/>
      <c r="BE7" s="47"/>
      <c r="BF7" s="47"/>
      <c r="BG7" s="47"/>
      <c r="BH7" s="47"/>
      <c r="BI7" s="47"/>
      <c r="BJ7" s="3"/>
      <c r="BK7" s="3"/>
      <c r="BL7" s="79" t="s">
        <v>9</v>
      </c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1"/>
    </row>
    <row r="8" spans="1:78" ht="18.75" customHeight="1" x14ac:dyDescent="0.15">
      <c r="A8" s="2"/>
      <c r="B8" s="72" t="str">
        <f>データ!$I$6</f>
        <v>法適用</v>
      </c>
      <c r="C8" s="73"/>
      <c r="D8" s="73"/>
      <c r="E8" s="73"/>
      <c r="F8" s="73"/>
      <c r="G8" s="73"/>
      <c r="H8" s="73"/>
      <c r="I8" s="72" t="str">
        <f>データ!$J$6</f>
        <v>水道事業</v>
      </c>
      <c r="J8" s="73"/>
      <c r="K8" s="73"/>
      <c r="L8" s="73"/>
      <c r="M8" s="73"/>
      <c r="N8" s="73"/>
      <c r="O8" s="74"/>
      <c r="P8" s="75" t="str">
        <f>データ!$K$6</f>
        <v>末端給水事業</v>
      </c>
      <c r="Q8" s="75"/>
      <c r="R8" s="75"/>
      <c r="S8" s="75"/>
      <c r="T8" s="75"/>
      <c r="U8" s="75"/>
      <c r="V8" s="75"/>
      <c r="W8" s="75" t="str">
        <f>データ!$L$6</f>
        <v>A8</v>
      </c>
      <c r="X8" s="75"/>
      <c r="Y8" s="75"/>
      <c r="Z8" s="75"/>
      <c r="AA8" s="75"/>
      <c r="AB8" s="75"/>
      <c r="AC8" s="75"/>
      <c r="AD8" s="75" t="str">
        <f>データ!$M$6</f>
        <v>非設置</v>
      </c>
      <c r="AE8" s="75"/>
      <c r="AF8" s="75"/>
      <c r="AG8" s="75"/>
      <c r="AH8" s="75"/>
      <c r="AI8" s="75"/>
      <c r="AJ8" s="75"/>
      <c r="AK8" s="2"/>
      <c r="AL8" s="66">
        <f>データ!$R$6</f>
        <v>7252</v>
      </c>
      <c r="AM8" s="66"/>
      <c r="AN8" s="66"/>
      <c r="AO8" s="66"/>
      <c r="AP8" s="66"/>
      <c r="AQ8" s="66"/>
      <c r="AR8" s="66"/>
      <c r="AS8" s="66"/>
      <c r="AT8" s="37">
        <f>データ!$S$6</f>
        <v>7.8</v>
      </c>
      <c r="AU8" s="38"/>
      <c r="AV8" s="38"/>
      <c r="AW8" s="38"/>
      <c r="AX8" s="38"/>
      <c r="AY8" s="38"/>
      <c r="AZ8" s="38"/>
      <c r="BA8" s="38"/>
      <c r="BB8" s="55">
        <f>データ!$T$6</f>
        <v>929.74</v>
      </c>
      <c r="BC8" s="55"/>
      <c r="BD8" s="55"/>
      <c r="BE8" s="55"/>
      <c r="BF8" s="55"/>
      <c r="BG8" s="55"/>
      <c r="BH8" s="55"/>
      <c r="BI8" s="55"/>
      <c r="BJ8" s="3"/>
      <c r="BK8" s="3"/>
      <c r="BL8" s="68" t="s">
        <v>10</v>
      </c>
      <c r="BM8" s="69"/>
      <c r="BN8" s="70" t="s">
        <v>11</v>
      </c>
      <c r="BO8" s="70"/>
      <c r="BP8" s="70"/>
      <c r="BQ8" s="70"/>
      <c r="BR8" s="70"/>
      <c r="BS8" s="70"/>
      <c r="BT8" s="70"/>
      <c r="BU8" s="70"/>
      <c r="BV8" s="70"/>
      <c r="BW8" s="70"/>
      <c r="BX8" s="70"/>
      <c r="BY8" s="71"/>
    </row>
    <row r="9" spans="1:78" ht="18.75" customHeight="1" x14ac:dyDescent="0.15">
      <c r="A9" s="2"/>
      <c r="B9" s="45" t="s">
        <v>12</v>
      </c>
      <c r="C9" s="46"/>
      <c r="D9" s="46"/>
      <c r="E9" s="46"/>
      <c r="F9" s="46"/>
      <c r="G9" s="46"/>
      <c r="H9" s="46"/>
      <c r="I9" s="45" t="s">
        <v>13</v>
      </c>
      <c r="J9" s="46"/>
      <c r="K9" s="46"/>
      <c r="L9" s="46"/>
      <c r="M9" s="46"/>
      <c r="N9" s="46"/>
      <c r="O9" s="67"/>
      <c r="P9" s="47" t="s">
        <v>14</v>
      </c>
      <c r="Q9" s="47"/>
      <c r="R9" s="47"/>
      <c r="S9" s="47"/>
      <c r="T9" s="47"/>
      <c r="U9" s="47"/>
      <c r="V9" s="47"/>
      <c r="W9" s="47" t="s">
        <v>15</v>
      </c>
      <c r="X9" s="47"/>
      <c r="Y9" s="47"/>
      <c r="Z9" s="47"/>
      <c r="AA9" s="47"/>
      <c r="AB9" s="47"/>
      <c r="AC9" s="47"/>
      <c r="AD9" s="2"/>
      <c r="AE9" s="2"/>
      <c r="AF9" s="2"/>
      <c r="AG9" s="2"/>
      <c r="AH9" s="2"/>
      <c r="AI9" s="2"/>
      <c r="AJ9" s="2"/>
      <c r="AK9" s="2"/>
      <c r="AL9" s="47" t="s">
        <v>16</v>
      </c>
      <c r="AM9" s="47"/>
      <c r="AN9" s="47"/>
      <c r="AO9" s="47"/>
      <c r="AP9" s="47"/>
      <c r="AQ9" s="47"/>
      <c r="AR9" s="47"/>
      <c r="AS9" s="47"/>
      <c r="AT9" s="45" t="s">
        <v>17</v>
      </c>
      <c r="AU9" s="46"/>
      <c r="AV9" s="46"/>
      <c r="AW9" s="46"/>
      <c r="AX9" s="46"/>
      <c r="AY9" s="46"/>
      <c r="AZ9" s="46"/>
      <c r="BA9" s="46"/>
      <c r="BB9" s="47" t="s">
        <v>18</v>
      </c>
      <c r="BC9" s="47"/>
      <c r="BD9" s="47"/>
      <c r="BE9" s="47"/>
      <c r="BF9" s="47"/>
      <c r="BG9" s="47"/>
      <c r="BH9" s="47"/>
      <c r="BI9" s="47"/>
      <c r="BJ9" s="3"/>
      <c r="BK9" s="3"/>
      <c r="BL9" s="48" t="s">
        <v>19</v>
      </c>
      <c r="BM9" s="49"/>
      <c r="BN9" s="50" t="s">
        <v>20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15">
      <c r="A10" s="2"/>
      <c r="B10" s="37" t="str">
        <f>データ!$N$6</f>
        <v>-</v>
      </c>
      <c r="C10" s="38"/>
      <c r="D10" s="38"/>
      <c r="E10" s="38"/>
      <c r="F10" s="38"/>
      <c r="G10" s="38"/>
      <c r="H10" s="38"/>
      <c r="I10" s="37">
        <f>データ!$O$6</f>
        <v>42.54</v>
      </c>
      <c r="J10" s="38"/>
      <c r="K10" s="38"/>
      <c r="L10" s="38"/>
      <c r="M10" s="38"/>
      <c r="N10" s="38"/>
      <c r="O10" s="65"/>
      <c r="P10" s="55">
        <f>データ!$P$6</f>
        <v>92.04</v>
      </c>
      <c r="Q10" s="55"/>
      <c r="R10" s="55"/>
      <c r="S10" s="55"/>
      <c r="T10" s="55"/>
      <c r="U10" s="55"/>
      <c r="V10" s="55"/>
      <c r="W10" s="66">
        <f>データ!$Q$6</f>
        <v>2970</v>
      </c>
      <c r="X10" s="66"/>
      <c r="Y10" s="66"/>
      <c r="Z10" s="66"/>
      <c r="AA10" s="66"/>
      <c r="AB10" s="66"/>
      <c r="AC10" s="66"/>
      <c r="AD10" s="2"/>
      <c r="AE10" s="2"/>
      <c r="AF10" s="2"/>
      <c r="AG10" s="2"/>
      <c r="AH10" s="2"/>
      <c r="AI10" s="2"/>
      <c r="AJ10" s="2"/>
      <c r="AK10" s="2"/>
      <c r="AL10" s="66">
        <f>データ!$U$6</f>
        <v>6625</v>
      </c>
      <c r="AM10" s="66"/>
      <c r="AN10" s="66"/>
      <c r="AO10" s="66"/>
      <c r="AP10" s="66"/>
      <c r="AQ10" s="66"/>
      <c r="AR10" s="66"/>
      <c r="AS10" s="66"/>
      <c r="AT10" s="37">
        <f>データ!$V$6</f>
        <v>7.8</v>
      </c>
      <c r="AU10" s="38"/>
      <c r="AV10" s="38"/>
      <c r="AW10" s="38"/>
      <c r="AX10" s="38"/>
      <c r="AY10" s="38"/>
      <c r="AZ10" s="38"/>
      <c r="BA10" s="38"/>
      <c r="BB10" s="55">
        <f>データ!$W$6</f>
        <v>849.36</v>
      </c>
      <c r="BC10" s="55"/>
      <c r="BD10" s="55"/>
      <c r="BE10" s="55"/>
      <c r="BF10" s="55"/>
      <c r="BG10" s="55"/>
      <c r="BH10" s="55"/>
      <c r="BI10" s="55"/>
      <c r="BJ10" s="2"/>
      <c r="BK10" s="2"/>
      <c r="BL10" s="56" t="s">
        <v>21</v>
      </c>
      <c r="BM10" s="57"/>
      <c r="BN10" s="58" t="s">
        <v>22</v>
      </c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9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0" t="s">
        <v>23</v>
      </c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</row>
    <row r="14" spans="1:78" ht="13.5" customHeight="1" x14ac:dyDescent="0.15">
      <c r="A14" s="2"/>
      <c r="B14" s="62" t="s">
        <v>24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4"/>
      <c r="BK14" s="2"/>
      <c r="BL14" s="31" t="s">
        <v>25</v>
      </c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3"/>
    </row>
    <row r="15" spans="1:78" ht="13.5" customHeight="1" x14ac:dyDescent="0.15">
      <c r="A15" s="2"/>
      <c r="B15" s="42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4"/>
      <c r="BK15" s="2"/>
      <c r="BL15" s="34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6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39" t="s">
        <v>114</v>
      </c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  <c r="BY16" s="40"/>
      <c r="BZ16" s="41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39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1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39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1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39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1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39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1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39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1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39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1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39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1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39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1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39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1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39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1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39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1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39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1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39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1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39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1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39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1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39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1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39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1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39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1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39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1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39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1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39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1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39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1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39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1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39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1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39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1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39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1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39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1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9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1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1" t="s">
        <v>26</v>
      </c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3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34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6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39" t="s">
        <v>113</v>
      </c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1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39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1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39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1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39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1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39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1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39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1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39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1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39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1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39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1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39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1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39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1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39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1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39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1"/>
    </row>
    <row r="60" spans="1:78" ht="13.5" customHeight="1" x14ac:dyDescent="0.15">
      <c r="A60" s="2"/>
      <c r="B60" s="42" t="s">
        <v>27</v>
      </c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4"/>
      <c r="BK60" s="2"/>
      <c r="BL60" s="39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1"/>
    </row>
    <row r="61" spans="1:78" ht="13.5" customHeight="1" x14ac:dyDescent="0.15">
      <c r="A61" s="2"/>
      <c r="B61" s="42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4"/>
      <c r="BK61" s="2"/>
      <c r="BL61" s="39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1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39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1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9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1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1" t="s">
        <v>28</v>
      </c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3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34"/>
      <c r="BM65" s="35"/>
      <c r="BN65" s="35"/>
      <c r="BO65" s="35"/>
      <c r="BP65" s="35"/>
      <c r="BQ65" s="35"/>
      <c r="BR65" s="35"/>
      <c r="BS65" s="35"/>
      <c r="BT65" s="35"/>
      <c r="BU65" s="35"/>
      <c r="BV65" s="35"/>
      <c r="BW65" s="35"/>
      <c r="BX65" s="35"/>
      <c r="BY65" s="35"/>
      <c r="BZ65" s="36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39" t="s">
        <v>112</v>
      </c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1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39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1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39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1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39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1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39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1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39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1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39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1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39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1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39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1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39"/>
      <c r="BM75" s="40"/>
      <c r="BN75" s="40"/>
      <c r="BO75" s="40"/>
      <c r="BP75" s="40"/>
      <c r="BQ75" s="40"/>
      <c r="BR75" s="40"/>
      <c r="BS75" s="40"/>
      <c r="BT75" s="40"/>
      <c r="BU75" s="40"/>
      <c r="BV75" s="40"/>
      <c r="BW75" s="40"/>
      <c r="BX75" s="40"/>
      <c r="BY75" s="40"/>
      <c r="BZ75" s="41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39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1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39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  <c r="BY77" s="40"/>
      <c r="BZ77" s="41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39"/>
      <c r="BM78" s="40"/>
      <c r="BN78" s="40"/>
      <c r="BO78" s="40"/>
      <c r="BP78" s="40"/>
      <c r="BQ78" s="40"/>
      <c r="BR78" s="40"/>
      <c r="BS78" s="40"/>
      <c r="BT78" s="40"/>
      <c r="BU78" s="40"/>
      <c r="BV78" s="40"/>
      <c r="BW78" s="40"/>
      <c r="BX78" s="40"/>
      <c r="BY78" s="40"/>
      <c r="BZ78" s="41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39"/>
      <c r="BM79" s="40"/>
      <c r="BN79" s="40"/>
      <c r="BO79" s="40"/>
      <c r="BP79" s="40"/>
      <c r="BQ79" s="40"/>
      <c r="BR79" s="40"/>
      <c r="BS79" s="40"/>
      <c r="BT79" s="40"/>
      <c r="BU79" s="40"/>
      <c r="BV79" s="40"/>
      <c r="BW79" s="40"/>
      <c r="BX79" s="40"/>
      <c r="BY79" s="40"/>
      <c r="BZ79" s="41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39"/>
      <c r="BM80" s="40"/>
      <c r="BN80" s="40"/>
      <c r="BO80" s="40"/>
      <c r="BP80" s="40"/>
      <c r="BQ80" s="40"/>
      <c r="BR80" s="40"/>
      <c r="BS80" s="40"/>
      <c r="BT80" s="40"/>
      <c r="BU80" s="40"/>
      <c r="BV80" s="40"/>
      <c r="BW80" s="40"/>
      <c r="BX80" s="40"/>
      <c r="BY80" s="40"/>
      <c r="BZ80" s="41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39"/>
      <c r="BM81" s="40"/>
      <c r="BN81" s="40"/>
      <c r="BO81" s="40"/>
      <c r="BP81" s="40"/>
      <c r="BQ81" s="40"/>
      <c r="BR81" s="40"/>
      <c r="BS81" s="40"/>
      <c r="BT81" s="40"/>
      <c r="BU81" s="40"/>
      <c r="BV81" s="40"/>
      <c r="BW81" s="40"/>
      <c r="BX81" s="40"/>
      <c r="BY81" s="40"/>
      <c r="BZ81" s="41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52"/>
      <c r="BM82" s="53"/>
      <c r="BN82" s="53"/>
      <c r="BO82" s="53"/>
      <c r="BP82" s="53"/>
      <c r="BQ82" s="53"/>
      <c r="BR82" s="53"/>
      <c r="BS82" s="53"/>
      <c r="BT82" s="53"/>
      <c r="BU82" s="53"/>
      <c r="BV82" s="53"/>
      <c r="BW82" s="53"/>
      <c r="BX82" s="53"/>
      <c r="BY82" s="53"/>
      <c r="BZ82" s="54"/>
    </row>
    <row r="83" spans="1:78" x14ac:dyDescent="0.15">
      <c r="C83" s="12"/>
    </row>
    <row r="84" spans="1:78" hidden="1" x14ac:dyDescent="0.15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15">
      <c r="B85" s="13"/>
      <c r="C85" s="13"/>
      <c r="D85" s="13"/>
      <c r="E85" s="13" t="str">
        <f>データ!AH6</f>
        <v>【111.39】</v>
      </c>
      <c r="F85" s="13" t="str">
        <f>データ!AS6</f>
        <v>【1.30】</v>
      </c>
      <c r="G85" s="13" t="str">
        <f>データ!BD6</f>
        <v>【261.51】</v>
      </c>
      <c r="H85" s="13" t="str">
        <f>データ!BO6</f>
        <v>【265.16】</v>
      </c>
      <c r="I85" s="13" t="str">
        <f>データ!BZ6</f>
        <v>【102.35】</v>
      </c>
      <c r="J85" s="13" t="str">
        <f>データ!CK6</f>
        <v>【167.74】</v>
      </c>
      <c r="K85" s="13" t="str">
        <f>データ!CV6</f>
        <v>【60.29】</v>
      </c>
      <c r="L85" s="13" t="str">
        <f>データ!DG6</f>
        <v>【90.12】</v>
      </c>
      <c r="M85" s="13" t="str">
        <f>データ!DR6</f>
        <v>【50.88】</v>
      </c>
      <c r="N85" s="13" t="str">
        <f>データ!EC6</f>
        <v>【22.30】</v>
      </c>
      <c r="O85" s="13" t="str">
        <f>データ!EN6</f>
        <v>【0.66】</v>
      </c>
    </row>
  </sheetData>
  <sheetProtection algorithmName="SHA-512" hashValue="jzGsV4Il4cC3m1hNifgs9+G08yfqNYL9AYJ7ykFEgnIFiBAVlEAxMouXH3FP4oafU2W3OklkQRD8Z7NpeeZSZw==" saltValue="nk5WQ8RMpwQ06oVdPKAwTg==" spinCount="100000" sheet="1" objects="1" scenarios="1" formatCells="0" formatColumns="0" formatRows="0"/>
  <mergeCells count="48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L9:AS9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BL64:BZ65"/>
    <mergeCell ref="AT10:BA10"/>
    <mergeCell ref="BL16:BZ44"/>
    <mergeCell ref="BL45:BZ46"/>
    <mergeCell ref="BL47:BZ63"/>
    <mergeCell ref="B60:BJ61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3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41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15">
      <c r="A2" s="15" t="s">
        <v>42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15">
      <c r="A3" s="15" t="s">
        <v>43</v>
      </c>
      <c r="B3" s="16" t="s">
        <v>44</v>
      </c>
      <c r="C3" s="16" t="s">
        <v>45</v>
      </c>
      <c r="D3" s="16" t="s">
        <v>46</v>
      </c>
      <c r="E3" s="16" t="s">
        <v>47</v>
      </c>
      <c r="F3" s="16" t="s">
        <v>48</v>
      </c>
      <c r="G3" s="16" t="s">
        <v>49</v>
      </c>
      <c r="H3" s="83" t="s">
        <v>50</v>
      </c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5"/>
      <c r="X3" s="89" t="s">
        <v>51</v>
      </c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/>
      <c r="DH3" s="82" t="s">
        <v>52</v>
      </c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  <c r="EN3" s="82"/>
    </row>
    <row r="4" spans="1:144" x14ac:dyDescent="0.15">
      <c r="A4" s="15" t="s">
        <v>53</v>
      </c>
      <c r="B4" s="17"/>
      <c r="C4" s="17"/>
      <c r="D4" s="17"/>
      <c r="E4" s="17"/>
      <c r="F4" s="17"/>
      <c r="G4" s="17"/>
      <c r="H4" s="86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8"/>
      <c r="X4" s="82" t="s">
        <v>54</v>
      </c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 t="s">
        <v>55</v>
      </c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 t="s">
        <v>56</v>
      </c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 t="s">
        <v>57</v>
      </c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 t="s">
        <v>58</v>
      </c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 t="s">
        <v>59</v>
      </c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 t="s">
        <v>60</v>
      </c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 t="s">
        <v>61</v>
      </c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 t="s">
        <v>62</v>
      </c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 t="s">
        <v>63</v>
      </c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2" t="s">
        <v>64</v>
      </c>
      <c r="EE4" s="82"/>
      <c r="EF4" s="82"/>
      <c r="EG4" s="82"/>
      <c r="EH4" s="82"/>
      <c r="EI4" s="82"/>
      <c r="EJ4" s="82"/>
      <c r="EK4" s="82"/>
      <c r="EL4" s="82"/>
      <c r="EM4" s="82"/>
      <c r="EN4" s="82"/>
    </row>
    <row r="5" spans="1:144" x14ac:dyDescent="0.15">
      <c r="A5" s="15" t="s">
        <v>65</v>
      </c>
      <c r="B5" s="18"/>
      <c r="C5" s="18"/>
      <c r="D5" s="18"/>
      <c r="E5" s="18"/>
      <c r="F5" s="18"/>
      <c r="G5" s="18"/>
      <c r="H5" s="19" t="s">
        <v>66</v>
      </c>
      <c r="I5" s="19" t="s">
        <v>67</v>
      </c>
      <c r="J5" s="19" t="s">
        <v>68</v>
      </c>
      <c r="K5" s="19" t="s">
        <v>69</v>
      </c>
      <c r="L5" s="19" t="s">
        <v>70</v>
      </c>
      <c r="M5" s="19" t="s">
        <v>5</v>
      </c>
      <c r="N5" s="19" t="s">
        <v>71</v>
      </c>
      <c r="O5" s="19" t="s">
        <v>72</v>
      </c>
      <c r="P5" s="19" t="s">
        <v>73</v>
      </c>
      <c r="Q5" s="19" t="s">
        <v>74</v>
      </c>
      <c r="R5" s="19" t="s">
        <v>75</v>
      </c>
      <c r="S5" s="19" t="s">
        <v>76</v>
      </c>
      <c r="T5" s="19" t="s">
        <v>77</v>
      </c>
      <c r="U5" s="19" t="s">
        <v>78</v>
      </c>
      <c r="V5" s="19" t="s">
        <v>79</v>
      </c>
      <c r="W5" s="19" t="s">
        <v>80</v>
      </c>
      <c r="X5" s="19" t="s">
        <v>81</v>
      </c>
      <c r="Y5" s="19" t="s">
        <v>82</v>
      </c>
      <c r="Z5" s="19" t="s">
        <v>83</v>
      </c>
      <c r="AA5" s="19" t="s">
        <v>84</v>
      </c>
      <c r="AB5" s="19" t="s">
        <v>85</v>
      </c>
      <c r="AC5" s="19" t="s">
        <v>86</v>
      </c>
      <c r="AD5" s="19" t="s">
        <v>87</v>
      </c>
      <c r="AE5" s="19" t="s">
        <v>88</v>
      </c>
      <c r="AF5" s="19" t="s">
        <v>89</v>
      </c>
      <c r="AG5" s="19" t="s">
        <v>90</v>
      </c>
      <c r="AH5" s="19" t="s">
        <v>29</v>
      </c>
      <c r="AI5" s="19" t="s">
        <v>81</v>
      </c>
      <c r="AJ5" s="19" t="s">
        <v>82</v>
      </c>
      <c r="AK5" s="19" t="s">
        <v>83</v>
      </c>
      <c r="AL5" s="19" t="s">
        <v>84</v>
      </c>
      <c r="AM5" s="19" t="s">
        <v>85</v>
      </c>
      <c r="AN5" s="19" t="s">
        <v>86</v>
      </c>
      <c r="AO5" s="19" t="s">
        <v>87</v>
      </c>
      <c r="AP5" s="19" t="s">
        <v>88</v>
      </c>
      <c r="AQ5" s="19" t="s">
        <v>89</v>
      </c>
      <c r="AR5" s="19" t="s">
        <v>90</v>
      </c>
      <c r="AS5" s="19" t="s">
        <v>91</v>
      </c>
      <c r="AT5" s="19" t="s">
        <v>81</v>
      </c>
      <c r="AU5" s="19" t="s">
        <v>82</v>
      </c>
      <c r="AV5" s="19" t="s">
        <v>83</v>
      </c>
      <c r="AW5" s="19" t="s">
        <v>84</v>
      </c>
      <c r="AX5" s="19" t="s">
        <v>85</v>
      </c>
      <c r="AY5" s="19" t="s">
        <v>86</v>
      </c>
      <c r="AZ5" s="19" t="s">
        <v>87</v>
      </c>
      <c r="BA5" s="19" t="s">
        <v>88</v>
      </c>
      <c r="BB5" s="19" t="s">
        <v>89</v>
      </c>
      <c r="BC5" s="19" t="s">
        <v>90</v>
      </c>
      <c r="BD5" s="19" t="s">
        <v>91</v>
      </c>
      <c r="BE5" s="19" t="s">
        <v>81</v>
      </c>
      <c r="BF5" s="19" t="s">
        <v>82</v>
      </c>
      <c r="BG5" s="19" t="s">
        <v>83</v>
      </c>
      <c r="BH5" s="19" t="s">
        <v>84</v>
      </c>
      <c r="BI5" s="19" t="s">
        <v>85</v>
      </c>
      <c r="BJ5" s="19" t="s">
        <v>86</v>
      </c>
      <c r="BK5" s="19" t="s">
        <v>87</v>
      </c>
      <c r="BL5" s="19" t="s">
        <v>88</v>
      </c>
      <c r="BM5" s="19" t="s">
        <v>89</v>
      </c>
      <c r="BN5" s="19" t="s">
        <v>90</v>
      </c>
      <c r="BO5" s="19" t="s">
        <v>91</v>
      </c>
      <c r="BP5" s="19" t="s">
        <v>81</v>
      </c>
      <c r="BQ5" s="19" t="s">
        <v>82</v>
      </c>
      <c r="BR5" s="19" t="s">
        <v>83</v>
      </c>
      <c r="BS5" s="19" t="s">
        <v>84</v>
      </c>
      <c r="BT5" s="19" t="s">
        <v>85</v>
      </c>
      <c r="BU5" s="19" t="s">
        <v>86</v>
      </c>
      <c r="BV5" s="19" t="s">
        <v>87</v>
      </c>
      <c r="BW5" s="19" t="s">
        <v>88</v>
      </c>
      <c r="BX5" s="19" t="s">
        <v>89</v>
      </c>
      <c r="BY5" s="19" t="s">
        <v>90</v>
      </c>
      <c r="BZ5" s="19" t="s">
        <v>91</v>
      </c>
      <c r="CA5" s="19" t="s">
        <v>81</v>
      </c>
      <c r="CB5" s="19" t="s">
        <v>82</v>
      </c>
      <c r="CC5" s="19" t="s">
        <v>83</v>
      </c>
      <c r="CD5" s="19" t="s">
        <v>84</v>
      </c>
      <c r="CE5" s="19" t="s">
        <v>85</v>
      </c>
      <c r="CF5" s="19" t="s">
        <v>86</v>
      </c>
      <c r="CG5" s="19" t="s">
        <v>87</v>
      </c>
      <c r="CH5" s="19" t="s">
        <v>88</v>
      </c>
      <c r="CI5" s="19" t="s">
        <v>89</v>
      </c>
      <c r="CJ5" s="19" t="s">
        <v>90</v>
      </c>
      <c r="CK5" s="19" t="s">
        <v>91</v>
      </c>
      <c r="CL5" s="19" t="s">
        <v>81</v>
      </c>
      <c r="CM5" s="19" t="s">
        <v>82</v>
      </c>
      <c r="CN5" s="19" t="s">
        <v>83</v>
      </c>
      <c r="CO5" s="19" t="s">
        <v>84</v>
      </c>
      <c r="CP5" s="19" t="s">
        <v>85</v>
      </c>
      <c r="CQ5" s="19" t="s">
        <v>86</v>
      </c>
      <c r="CR5" s="19" t="s">
        <v>87</v>
      </c>
      <c r="CS5" s="19" t="s">
        <v>88</v>
      </c>
      <c r="CT5" s="19" t="s">
        <v>89</v>
      </c>
      <c r="CU5" s="19" t="s">
        <v>90</v>
      </c>
      <c r="CV5" s="19" t="s">
        <v>91</v>
      </c>
      <c r="CW5" s="19" t="s">
        <v>81</v>
      </c>
      <c r="CX5" s="19" t="s">
        <v>82</v>
      </c>
      <c r="CY5" s="19" t="s">
        <v>83</v>
      </c>
      <c r="CZ5" s="19" t="s">
        <v>84</v>
      </c>
      <c r="DA5" s="19" t="s">
        <v>85</v>
      </c>
      <c r="DB5" s="19" t="s">
        <v>86</v>
      </c>
      <c r="DC5" s="19" t="s">
        <v>87</v>
      </c>
      <c r="DD5" s="19" t="s">
        <v>88</v>
      </c>
      <c r="DE5" s="19" t="s">
        <v>89</v>
      </c>
      <c r="DF5" s="19" t="s">
        <v>90</v>
      </c>
      <c r="DG5" s="19" t="s">
        <v>91</v>
      </c>
      <c r="DH5" s="19" t="s">
        <v>81</v>
      </c>
      <c r="DI5" s="19" t="s">
        <v>82</v>
      </c>
      <c r="DJ5" s="19" t="s">
        <v>83</v>
      </c>
      <c r="DK5" s="19" t="s">
        <v>84</v>
      </c>
      <c r="DL5" s="19" t="s">
        <v>85</v>
      </c>
      <c r="DM5" s="19" t="s">
        <v>86</v>
      </c>
      <c r="DN5" s="19" t="s">
        <v>87</v>
      </c>
      <c r="DO5" s="19" t="s">
        <v>88</v>
      </c>
      <c r="DP5" s="19" t="s">
        <v>89</v>
      </c>
      <c r="DQ5" s="19" t="s">
        <v>90</v>
      </c>
      <c r="DR5" s="19" t="s">
        <v>91</v>
      </c>
      <c r="DS5" s="19" t="s">
        <v>81</v>
      </c>
      <c r="DT5" s="19" t="s">
        <v>82</v>
      </c>
      <c r="DU5" s="19" t="s">
        <v>83</v>
      </c>
      <c r="DV5" s="19" t="s">
        <v>84</v>
      </c>
      <c r="DW5" s="19" t="s">
        <v>85</v>
      </c>
      <c r="DX5" s="19" t="s">
        <v>86</v>
      </c>
      <c r="DY5" s="19" t="s">
        <v>87</v>
      </c>
      <c r="DZ5" s="19" t="s">
        <v>88</v>
      </c>
      <c r="EA5" s="19" t="s">
        <v>89</v>
      </c>
      <c r="EB5" s="19" t="s">
        <v>90</v>
      </c>
      <c r="EC5" s="19" t="s">
        <v>91</v>
      </c>
      <c r="ED5" s="19" t="s">
        <v>81</v>
      </c>
      <c r="EE5" s="19" t="s">
        <v>82</v>
      </c>
      <c r="EF5" s="19" t="s">
        <v>83</v>
      </c>
      <c r="EG5" s="19" t="s">
        <v>84</v>
      </c>
      <c r="EH5" s="19" t="s">
        <v>85</v>
      </c>
      <c r="EI5" s="19" t="s">
        <v>86</v>
      </c>
      <c r="EJ5" s="19" t="s">
        <v>87</v>
      </c>
      <c r="EK5" s="19" t="s">
        <v>88</v>
      </c>
      <c r="EL5" s="19" t="s">
        <v>89</v>
      </c>
      <c r="EM5" s="19" t="s">
        <v>90</v>
      </c>
      <c r="EN5" s="19" t="s">
        <v>91</v>
      </c>
    </row>
    <row r="6" spans="1:144" s="23" customFormat="1" x14ac:dyDescent="0.15">
      <c r="A6" s="15" t="s">
        <v>92</v>
      </c>
      <c r="B6" s="20">
        <f>B7</f>
        <v>2021</v>
      </c>
      <c r="C6" s="20">
        <f t="shared" ref="C6:W6" si="3">C7</f>
        <v>254410</v>
      </c>
      <c r="D6" s="20">
        <f t="shared" si="3"/>
        <v>46</v>
      </c>
      <c r="E6" s="20">
        <f t="shared" si="3"/>
        <v>1</v>
      </c>
      <c r="F6" s="20">
        <f t="shared" si="3"/>
        <v>0</v>
      </c>
      <c r="G6" s="20">
        <f t="shared" si="3"/>
        <v>1</v>
      </c>
      <c r="H6" s="20" t="str">
        <f t="shared" si="3"/>
        <v>滋賀県　豊郷町</v>
      </c>
      <c r="I6" s="20" t="str">
        <f t="shared" si="3"/>
        <v>法適用</v>
      </c>
      <c r="J6" s="20" t="str">
        <f t="shared" si="3"/>
        <v>水道事業</v>
      </c>
      <c r="K6" s="20" t="str">
        <f t="shared" si="3"/>
        <v>末端給水事業</v>
      </c>
      <c r="L6" s="20" t="str">
        <f t="shared" si="3"/>
        <v>A8</v>
      </c>
      <c r="M6" s="20" t="str">
        <f t="shared" si="3"/>
        <v>非設置</v>
      </c>
      <c r="N6" s="21" t="str">
        <f t="shared" si="3"/>
        <v>-</v>
      </c>
      <c r="O6" s="21">
        <f t="shared" si="3"/>
        <v>42.54</v>
      </c>
      <c r="P6" s="21">
        <f t="shared" si="3"/>
        <v>92.04</v>
      </c>
      <c r="Q6" s="21">
        <f t="shared" si="3"/>
        <v>2970</v>
      </c>
      <c r="R6" s="21">
        <f t="shared" si="3"/>
        <v>7252</v>
      </c>
      <c r="S6" s="21">
        <f t="shared" si="3"/>
        <v>7.8</v>
      </c>
      <c r="T6" s="21">
        <f t="shared" si="3"/>
        <v>929.74</v>
      </c>
      <c r="U6" s="21">
        <f t="shared" si="3"/>
        <v>6625</v>
      </c>
      <c r="V6" s="21">
        <f t="shared" si="3"/>
        <v>7.8</v>
      </c>
      <c r="W6" s="21">
        <f t="shared" si="3"/>
        <v>849.36</v>
      </c>
      <c r="X6" s="22">
        <f>IF(X7="",NA(),X7)</f>
        <v>81.25</v>
      </c>
      <c r="Y6" s="22">
        <f t="shared" ref="Y6:AG6" si="4">IF(Y7="",NA(),Y7)</f>
        <v>77.819999999999993</v>
      </c>
      <c r="Z6" s="22">
        <f t="shared" si="4"/>
        <v>83.75</v>
      </c>
      <c r="AA6" s="22">
        <f t="shared" si="4"/>
        <v>87.32</v>
      </c>
      <c r="AB6" s="22">
        <f t="shared" si="4"/>
        <v>90.22</v>
      </c>
      <c r="AC6" s="22">
        <f t="shared" si="4"/>
        <v>104.47</v>
      </c>
      <c r="AD6" s="22">
        <f t="shared" si="4"/>
        <v>103.81</v>
      </c>
      <c r="AE6" s="22">
        <f t="shared" si="4"/>
        <v>104.35</v>
      </c>
      <c r="AF6" s="22">
        <f t="shared" si="4"/>
        <v>105.34</v>
      </c>
      <c r="AG6" s="22">
        <f t="shared" si="4"/>
        <v>105.77</v>
      </c>
      <c r="AH6" s="21" t="str">
        <f>IF(AH7="","",IF(AH7="-","【-】","【"&amp;SUBSTITUTE(TEXT(AH7,"#,##0.00"),"-","△")&amp;"】"))</f>
        <v>【111.39】</v>
      </c>
      <c r="AI6" s="22">
        <f>IF(AI7="",NA(),AI7)</f>
        <v>18.77</v>
      </c>
      <c r="AJ6" s="22">
        <f t="shared" ref="AJ6:AR6" si="5">IF(AJ7="",NA(),AJ7)</f>
        <v>88.23</v>
      </c>
      <c r="AK6" s="22">
        <f t="shared" si="5"/>
        <v>118.49</v>
      </c>
      <c r="AL6" s="22">
        <f t="shared" si="5"/>
        <v>158.93</v>
      </c>
      <c r="AM6" s="22">
        <f t="shared" si="5"/>
        <v>152.68</v>
      </c>
      <c r="AN6" s="22">
        <f t="shared" si="5"/>
        <v>16.399999999999999</v>
      </c>
      <c r="AO6" s="22">
        <f t="shared" si="5"/>
        <v>25.66</v>
      </c>
      <c r="AP6" s="22">
        <f t="shared" si="5"/>
        <v>21.69</v>
      </c>
      <c r="AQ6" s="22">
        <f t="shared" si="5"/>
        <v>24.04</v>
      </c>
      <c r="AR6" s="22">
        <f t="shared" si="5"/>
        <v>28.03</v>
      </c>
      <c r="AS6" s="21" t="str">
        <f>IF(AS7="","",IF(AS7="-","【-】","【"&amp;SUBSTITUTE(TEXT(AS7,"#,##0.00"),"-","△")&amp;"】"))</f>
        <v>【1.30】</v>
      </c>
      <c r="AT6" s="22">
        <f>IF(AT7="",NA(),AT7)</f>
        <v>371.89</v>
      </c>
      <c r="AU6" s="22">
        <f t="shared" ref="AU6:BC6" si="6">IF(AU7="",NA(),AU7)</f>
        <v>285.08999999999997</v>
      </c>
      <c r="AV6" s="22">
        <f t="shared" si="6"/>
        <v>283.79000000000002</v>
      </c>
      <c r="AW6" s="22">
        <f t="shared" si="6"/>
        <v>282.89999999999998</v>
      </c>
      <c r="AX6" s="22">
        <f t="shared" si="6"/>
        <v>281.44</v>
      </c>
      <c r="AY6" s="22">
        <f t="shared" si="6"/>
        <v>293.23</v>
      </c>
      <c r="AZ6" s="22">
        <f t="shared" si="6"/>
        <v>300.14</v>
      </c>
      <c r="BA6" s="22">
        <f t="shared" si="6"/>
        <v>301.04000000000002</v>
      </c>
      <c r="BB6" s="22">
        <f t="shared" si="6"/>
        <v>305.08</v>
      </c>
      <c r="BC6" s="22">
        <f t="shared" si="6"/>
        <v>305.33999999999997</v>
      </c>
      <c r="BD6" s="21" t="str">
        <f>IF(BD7="","",IF(BD7="-","【-】","【"&amp;SUBSTITUTE(TEXT(BD7,"#,##0.00"),"-","△")&amp;"】"))</f>
        <v>【261.51】</v>
      </c>
      <c r="BE6" s="22">
        <f>IF(BE7="",NA(),BE7)</f>
        <v>1096.8900000000001</v>
      </c>
      <c r="BF6" s="22">
        <f t="shared" ref="BF6:BN6" si="7">IF(BF7="",NA(),BF7)</f>
        <v>1019.72</v>
      </c>
      <c r="BG6" s="22">
        <f t="shared" si="7"/>
        <v>932.59</v>
      </c>
      <c r="BH6" s="22">
        <f t="shared" si="7"/>
        <v>980.88</v>
      </c>
      <c r="BI6" s="22">
        <f t="shared" si="7"/>
        <v>862.16</v>
      </c>
      <c r="BJ6" s="22">
        <f t="shared" si="7"/>
        <v>542.29999999999995</v>
      </c>
      <c r="BK6" s="22">
        <f t="shared" si="7"/>
        <v>566.65</v>
      </c>
      <c r="BL6" s="22">
        <f t="shared" si="7"/>
        <v>551.62</v>
      </c>
      <c r="BM6" s="22">
        <f t="shared" si="7"/>
        <v>585.59</v>
      </c>
      <c r="BN6" s="22">
        <f t="shared" si="7"/>
        <v>561.34</v>
      </c>
      <c r="BO6" s="21" t="str">
        <f>IF(BO7="","",IF(BO7="-","【-】","【"&amp;SUBSTITUTE(TEXT(BO7,"#,##0.00"),"-","△")&amp;"】"))</f>
        <v>【265.16】</v>
      </c>
      <c r="BP6" s="22">
        <f>IF(BP7="",NA(),BP7)</f>
        <v>58.15</v>
      </c>
      <c r="BQ6" s="22">
        <f t="shared" ref="BQ6:BY6" si="8">IF(BQ7="",NA(),BQ7)</f>
        <v>55.57</v>
      </c>
      <c r="BR6" s="22">
        <f t="shared" si="8"/>
        <v>61.78</v>
      </c>
      <c r="BS6" s="22">
        <f t="shared" si="8"/>
        <v>59.29</v>
      </c>
      <c r="BT6" s="22">
        <f t="shared" si="8"/>
        <v>70.06</v>
      </c>
      <c r="BU6" s="22">
        <f t="shared" si="8"/>
        <v>87.51</v>
      </c>
      <c r="BV6" s="22">
        <f t="shared" si="8"/>
        <v>84.77</v>
      </c>
      <c r="BW6" s="22">
        <f t="shared" si="8"/>
        <v>87.11</v>
      </c>
      <c r="BX6" s="22">
        <f t="shared" si="8"/>
        <v>82.78</v>
      </c>
      <c r="BY6" s="22">
        <f t="shared" si="8"/>
        <v>84.82</v>
      </c>
      <c r="BZ6" s="21" t="str">
        <f>IF(BZ7="","",IF(BZ7="-","【-】","【"&amp;SUBSTITUTE(TEXT(BZ7,"#,##0.00"),"-","△")&amp;"】"))</f>
        <v>【102.35】</v>
      </c>
      <c r="CA6" s="22">
        <f>IF(CA7="",NA(),CA7)</f>
        <v>273.48</v>
      </c>
      <c r="CB6" s="22">
        <f t="shared" ref="CB6:CJ6" si="9">IF(CB7="",NA(),CB7)</f>
        <v>288.55</v>
      </c>
      <c r="CC6" s="22">
        <f t="shared" si="9"/>
        <v>258.02999999999997</v>
      </c>
      <c r="CD6" s="22">
        <f t="shared" si="9"/>
        <v>233.84</v>
      </c>
      <c r="CE6" s="22">
        <f t="shared" si="9"/>
        <v>226.79</v>
      </c>
      <c r="CF6" s="22">
        <f t="shared" si="9"/>
        <v>218.42</v>
      </c>
      <c r="CG6" s="22">
        <f t="shared" si="9"/>
        <v>227.27</v>
      </c>
      <c r="CH6" s="22">
        <f t="shared" si="9"/>
        <v>223.98</v>
      </c>
      <c r="CI6" s="22">
        <f t="shared" si="9"/>
        <v>225.09</v>
      </c>
      <c r="CJ6" s="22">
        <f t="shared" si="9"/>
        <v>224.82</v>
      </c>
      <c r="CK6" s="21" t="str">
        <f>IF(CK7="","",IF(CK7="-","【-】","【"&amp;SUBSTITUTE(TEXT(CK7,"#,##0.00"),"-","△")&amp;"】"))</f>
        <v>【167.74】</v>
      </c>
      <c r="CL6" s="22">
        <f>IF(CL7="",NA(),CL7)</f>
        <v>28.66</v>
      </c>
      <c r="CM6" s="22">
        <f t="shared" ref="CM6:CU6" si="10">IF(CM7="",NA(),CM7)</f>
        <v>65.790000000000006</v>
      </c>
      <c r="CN6" s="22">
        <f t="shared" si="10"/>
        <v>59.9</v>
      </c>
      <c r="CO6" s="22">
        <f t="shared" si="10"/>
        <v>59.42</v>
      </c>
      <c r="CP6" s="22">
        <f t="shared" si="10"/>
        <v>61.1</v>
      </c>
      <c r="CQ6" s="22">
        <f t="shared" si="10"/>
        <v>50.24</v>
      </c>
      <c r="CR6" s="22">
        <f t="shared" si="10"/>
        <v>50.29</v>
      </c>
      <c r="CS6" s="22">
        <f t="shared" si="10"/>
        <v>49.64</v>
      </c>
      <c r="CT6" s="22">
        <f t="shared" si="10"/>
        <v>49.38</v>
      </c>
      <c r="CU6" s="22">
        <f t="shared" si="10"/>
        <v>50.09</v>
      </c>
      <c r="CV6" s="21" t="str">
        <f>IF(CV7="","",IF(CV7="-","【-】","【"&amp;SUBSTITUTE(TEXT(CV7,"#,##0.00"),"-","△")&amp;"】"))</f>
        <v>【60.29】</v>
      </c>
      <c r="CW6" s="22">
        <f>IF(CW7="",NA(),CW7)</f>
        <v>82.1</v>
      </c>
      <c r="CX6" s="22">
        <f t="shared" ref="CX6:DF6" si="11">IF(CX7="",NA(),CX7)</f>
        <v>81.52</v>
      </c>
      <c r="CY6" s="22">
        <f t="shared" si="11"/>
        <v>90.84</v>
      </c>
      <c r="CZ6" s="22">
        <f t="shared" si="11"/>
        <v>95.36</v>
      </c>
      <c r="DA6" s="22">
        <f t="shared" si="11"/>
        <v>93.01</v>
      </c>
      <c r="DB6" s="22">
        <f t="shared" si="11"/>
        <v>78.650000000000006</v>
      </c>
      <c r="DC6" s="22">
        <f t="shared" si="11"/>
        <v>77.73</v>
      </c>
      <c r="DD6" s="22">
        <f t="shared" si="11"/>
        <v>78.09</v>
      </c>
      <c r="DE6" s="22">
        <f t="shared" si="11"/>
        <v>78.010000000000005</v>
      </c>
      <c r="DF6" s="22">
        <f t="shared" si="11"/>
        <v>77.599999999999994</v>
      </c>
      <c r="DG6" s="21" t="str">
        <f>IF(DG7="","",IF(DG7="-","【-】","【"&amp;SUBSTITUTE(TEXT(DG7,"#,##0.00"),"-","△")&amp;"】"))</f>
        <v>【90.12】</v>
      </c>
      <c r="DH6" s="22">
        <f>IF(DH7="",NA(),DH7)</f>
        <v>8.2200000000000006</v>
      </c>
      <c r="DI6" s="22">
        <f t="shared" ref="DI6:DQ6" si="12">IF(DI7="",NA(),DI7)</f>
        <v>15.67</v>
      </c>
      <c r="DJ6" s="21">
        <f t="shared" si="12"/>
        <v>0</v>
      </c>
      <c r="DK6" s="22">
        <f t="shared" si="12"/>
        <v>27.64</v>
      </c>
      <c r="DL6" s="22">
        <f t="shared" si="12"/>
        <v>32.08</v>
      </c>
      <c r="DM6" s="22">
        <f t="shared" si="12"/>
        <v>45.14</v>
      </c>
      <c r="DN6" s="22">
        <f t="shared" si="12"/>
        <v>45.85</v>
      </c>
      <c r="DO6" s="22">
        <f t="shared" si="12"/>
        <v>47.31</v>
      </c>
      <c r="DP6" s="22">
        <f t="shared" si="12"/>
        <v>47.5</v>
      </c>
      <c r="DQ6" s="22">
        <f t="shared" si="12"/>
        <v>48.41</v>
      </c>
      <c r="DR6" s="21" t="str">
        <f>IF(DR7="","",IF(DR7="-","【-】","【"&amp;SUBSTITUTE(TEXT(DR7,"#,##0.00"),"-","△")&amp;"】"))</f>
        <v>【50.88】</v>
      </c>
      <c r="DS6" s="21">
        <f>IF(DS7="",NA(),DS7)</f>
        <v>0</v>
      </c>
      <c r="DT6" s="21">
        <f t="shared" ref="DT6:EB6" si="13">IF(DT7="",NA(),DT7)</f>
        <v>0</v>
      </c>
      <c r="DU6" s="22">
        <f t="shared" si="13"/>
        <v>9.9</v>
      </c>
      <c r="DV6" s="22">
        <f t="shared" si="13"/>
        <v>9.9</v>
      </c>
      <c r="DW6" s="22">
        <f t="shared" si="13"/>
        <v>9.9</v>
      </c>
      <c r="DX6" s="22">
        <f t="shared" si="13"/>
        <v>13.58</v>
      </c>
      <c r="DY6" s="22">
        <f t="shared" si="13"/>
        <v>14.13</v>
      </c>
      <c r="DZ6" s="22">
        <f t="shared" si="13"/>
        <v>16.77</v>
      </c>
      <c r="EA6" s="22">
        <f t="shared" si="13"/>
        <v>17.399999999999999</v>
      </c>
      <c r="EB6" s="22">
        <f t="shared" si="13"/>
        <v>18.64</v>
      </c>
      <c r="EC6" s="21" t="str">
        <f>IF(EC7="","",IF(EC7="-","【-】","【"&amp;SUBSTITUTE(TEXT(EC7,"#,##0.00"),"-","△")&amp;"】"))</f>
        <v>【22.30】</v>
      </c>
      <c r="ED6" s="21">
        <f>IF(ED7="",NA(),ED7)</f>
        <v>0</v>
      </c>
      <c r="EE6" s="21">
        <f t="shared" ref="EE6:EM6" si="14">IF(EE7="",NA(),EE7)</f>
        <v>0</v>
      </c>
      <c r="EF6" s="21">
        <f t="shared" si="14"/>
        <v>0</v>
      </c>
      <c r="EG6" s="21">
        <f t="shared" si="14"/>
        <v>0</v>
      </c>
      <c r="EH6" s="21">
        <f t="shared" si="14"/>
        <v>0</v>
      </c>
      <c r="EI6" s="22">
        <f t="shared" si="14"/>
        <v>0.44</v>
      </c>
      <c r="EJ6" s="22">
        <f t="shared" si="14"/>
        <v>0.52</v>
      </c>
      <c r="EK6" s="22">
        <f t="shared" si="14"/>
        <v>0.47</v>
      </c>
      <c r="EL6" s="22">
        <f t="shared" si="14"/>
        <v>0.4</v>
      </c>
      <c r="EM6" s="22">
        <f t="shared" si="14"/>
        <v>0.36</v>
      </c>
      <c r="EN6" s="21" t="str">
        <f>IF(EN7="","",IF(EN7="-","【-】","【"&amp;SUBSTITUTE(TEXT(EN7,"#,##0.00"),"-","△")&amp;"】"))</f>
        <v>【0.66】</v>
      </c>
    </row>
    <row r="7" spans="1:144" s="23" customFormat="1" x14ac:dyDescent="0.15">
      <c r="A7" s="15"/>
      <c r="B7" s="24">
        <v>2021</v>
      </c>
      <c r="C7" s="24">
        <v>254410</v>
      </c>
      <c r="D7" s="24">
        <v>46</v>
      </c>
      <c r="E7" s="24">
        <v>1</v>
      </c>
      <c r="F7" s="24">
        <v>0</v>
      </c>
      <c r="G7" s="24">
        <v>1</v>
      </c>
      <c r="H7" s="24" t="s">
        <v>93</v>
      </c>
      <c r="I7" s="24" t="s">
        <v>94</v>
      </c>
      <c r="J7" s="24" t="s">
        <v>95</v>
      </c>
      <c r="K7" s="24" t="s">
        <v>96</v>
      </c>
      <c r="L7" s="24" t="s">
        <v>97</v>
      </c>
      <c r="M7" s="24" t="s">
        <v>98</v>
      </c>
      <c r="N7" s="25" t="s">
        <v>99</v>
      </c>
      <c r="O7" s="25">
        <v>42.54</v>
      </c>
      <c r="P7" s="25">
        <v>92.04</v>
      </c>
      <c r="Q7" s="25">
        <v>2970</v>
      </c>
      <c r="R7" s="25">
        <v>7252</v>
      </c>
      <c r="S7" s="25">
        <v>7.8</v>
      </c>
      <c r="T7" s="25">
        <v>929.74</v>
      </c>
      <c r="U7" s="25">
        <v>6625</v>
      </c>
      <c r="V7" s="25">
        <v>7.8</v>
      </c>
      <c r="W7" s="25">
        <v>849.36</v>
      </c>
      <c r="X7" s="25">
        <v>81.25</v>
      </c>
      <c r="Y7" s="25">
        <v>77.819999999999993</v>
      </c>
      <c r="Z7" s="25">
        <v>83.75</v>
      </c>
      <c r="AA7" s="25">
        <v>87.32</v>
      </c>
      <c r="AB7" s="25">
        <v>90.22</v>
      </c>
      <c r="AC7" s="25">
        <v>104.47</v>
      </c>
      <c r="AD7" s="25">
        <v>103.81</v>
      </c>
      <c r="AE7" s="25">
        <v>104.35</v>
      </c>
      <c r="AF7" s="25">
        <v>105.34</v>
      </c>
      <c r="AG7" s="25">
        <v>105.77</v>
      </c>
      <c r="AH7" s="25">
        <v>111.39</v>
      </c>
      <c r="AI7" s="25">
        <v>18.77</v>
      </c>
      <c r="AJ7" s="25">
        <v>88.23</v>
      </c>
      <c r="AK7" s="25">
        <v>118.49</v>
      </c>
      <c r="AL7" s="25">
        <v>158.93</v>
      </c>
      <c r="AM7" s="25">
        <v>152.68</v>
      </c>
      <c r="AN7" s="25">
        <v>16.399999999999999</v>
      </c>
      <c r="AO7" s="25">
        <v>25.66</v>
      </c>
      <c r="AP7" s="25">
        <v>21.69</v>
      </c>
      <c r="AQ7" s="25">
        <v>24.04</v>
      </c>
      <c r="AR7" s="25">
        <v>28.03</v>
      </c>
      <c r="AS7" s="25">
        <v>1.3</v>
      </c>
      <c r="AT7" s="25">
        <v>371.89</v>
      </c>
      <c r="AU7" s="25">
        <v>285.08999999999997</v>
      </c>
      <c r="AV7" s="25">
        <v>283.79000000000002</v>
      </c>
      <c r="AW7" s="25">
        <v>282.89999999999998</v>
      </c>
      <c r="AX7" s="25">
        <v>281.44</v>
      </c>
      <c r="AY7" s="25">
        <v>293.23</v>
      </c>
      <c r="AZ7" s="25">
        <v>300.14</v>
      </c>
      <c r="BA7" s="25">
        <v>301.04000000000002</v>
      </c>
      <c r="BB7" s="25">
        <v>305.08</v>
      </c>
      <c r="BC7" s="25">
        <v>305.33999999999997</v>
      </c>
      <c r="BD7" s="25">
        <v>261.51</v>
      </c>
      <c r="BE7" s="25">
        <v>1096.8900000000001</v>
      </c>
      <c r="BF7" s="25">
        <v>1019.72</v>
      </c>
      <c r="BG7" s="25">
        <v>932.59</v>
      </c>
      <c r="BH7" s="25">
        <v>980.88</v>
      </c>
      <c r="BI7" s="25">
        <v>862.16</v>
      </c>
      <c r="BJ7" s="25">
        <v>542.29999999999995</v>
      </c>
      <c r="BK7" s="25">
        <v>566.65</v>
      </c>
      <c r="BL7" s="25">
        <v>551.62</v>
      </c>
      <c r="BM7" s="25">
        <v>585.59</v>
      </c>
      <c r="BN7" s="25">
        <v>561.34</v>
      </c>
      <c r="BO7" s="25">
        <v>265.16000000000003</v>
      </c>
      <c r="BP7" s="25">
        <v>58.15</v>
      </c>
      <c r="BQ7" s="25">
        <v>55.57</v>
      </c>
      <c r="BR7" s="25">
        <v>61.78</v>
      </c>
      <c r="BS7" s="25">
        <v>59.29</v>
      </c>
      <c r="BT7" s="25">
        <v>70.06</v>
      </c>
      <c r="BU7" s="25">
        <v>87.51</v>
      </c>
      <c r="BV7" s="25">
        <v>84.77</v>
      </c>
      <c r="BW7" s="25">
        <v>87.11</v>
      </c>
      <c r="BX7" s="25">
        <v>82.78</v>
      </c>
      <c r="BY7" s="25">
        <v>84.82</v>
      </c>
      <c r="BZ7" s="25">
        <v>102.35</v>
      </c>
      <c r="CA7" s="25">
        <v>273.48</v>
      </c>
      <c r="CB7" s="25">
        <v>288.55</v>
      </c>
      <c r="CC7" s="25">
        <v>258.02999999999997</v>
      </c>
      <c r="CD7" s="25">
        <v>233.84</v>
      </c>
      <c r="CE7" s="25">
        <v>226.79</v>
      </c>
      <c r="CF7" s="25">
        <v>218.42</v>
      </c>
      <c r="CG7" s="25">
        <v>227.27</v>
      </c>
      <c r="CH7" s="25">
        <v>223.98</v>
      </c>
      <c r="CI7" s="25">
        <v>225.09</v>
      </c>
      <c r="CJ7" s="25">
        <v>224.82</v>
      </c>
      <c r="CK7" s="25">
        <v>167.74</v>
      </c>
      <c r="CL7" s="25">
        <v>28.66</v>
      </c>
      <c r="CM7" s="25">
        <v>65.790000000000006</v>
      </c>
      <c r="CN7" s="25">
        <v>59.9</v>
      </c>
      <c r="CO7" s="25">
        <v>59.42</v>
      </c>
      <c r="CP7" s="25">
        <v>61.1</v>
      </c>
      <c r="CQ7" s="25">
        <v>50.24</v>
      </c>
      <c r="CR7" s="25">
        <v>50.29</v>
      </c>
      <c r="CS7" s="25">
        <v>49.64</v>
      </c>
      <c r="CT7" s="25">
        <v>49.38</v>
      </c>
      <c r="CU7" s="25">
        <v>50.09</v>
      </c>
      <c r="CV7" s="25">
        <v>60.29</v>
      </c>
      <c r="CW7" s="25">
        <v>82.1</v>
      </c>
      <c r="CX7" s="25">
        <v>81.52</v>
      </c>
      <c r="CY7" s="25">
        <v>90.84</v>
      </c>
      <c r="CZ7" s="25">
        <v>95.36</v>
      </c>
      <c r="DA7" s="25">
        <v>93.01</v>
      </c>
      <c r="DB7" s="25">
        <v>78.650000000000006</v>
      </c>
      <c r="DC7" s="25">
        <v>77.73</v>
      </c>
      <c r="DD7" s="25">
        <v>78.09</v>
      </c>
      <c r="DE7" s="25">
        <v>78.010000000000005</v>
      </c>
      <c r="DF7" s="25">
        <v>77.599999999999994</v>
      </c>
      <c r="DG7" s="25">
        <v>90.12</v>
      </c>
      <c r="DH7" s="25">
        <v>8.2200000000000006</v>
      </c>
      <c r="DI7" s="25">
        <v>15.67</v>
      </c>
      <c r="DJ7" s="25">
        <v>0</v>
      </c>
      <c r="DK7" s="25">
        <v>27.64</v>
      </c>
      <c r="DL7" s="25">
        <v>32.08</v>
      </c>
      <c r="DM7" s="25">
        <v>45.14</v>
      </c>
      <c r="DN7" s="25">
        <v>45.85</v>
      </c>
      <c r="DO7" s="25">
        <v>47.31</v>
      </c>
      <c r="DP7" s="25">
        <v>47.5</v>
      </c>
      <c r="DQ7" s="25">
        <v>48.41</v>
      </c>
      <c r="DR7" s="25">
        <v>50.88</v>
      </c>
      <c r="DS7" s="25">
        <v>0</v>
      </c>
      <c r="DT7" s="25">
        <v>0</v>
      </c>
      <c r="DU7" s="25">
        <v>9.9</v>
      </c>
      <c r="DV7" s="25">
        <v>9.9</v>
      </c>
      <c r="DW7" s="25">
        <v>9.9</v>
      </c>
      <c r="DX7" s="25">
        <v>13.58</v>
      </c>
      <c r="DY7" s="25">
        <v>14.13</v>
      </c>
      <c r="DZ7" s="25">
        <v>16.77</v>
      </c>
      <c r="EA7" s="25">
        <v>17.399999999999999</v>
      </c>
      <c r="EB7" s="25">
        <v>18.64</v>
      </c>
      <c r="EC7" s="25">
        <v>22.3</v>
      </c>
      <c r="ED7" s="25">
        <v>0</v>
      </c>
      <c r="EE7" s="25">
        <v>0</v>
      </c>
      <c r="EF7" s="25">
        <v>0</v>
      </c>
      <c r="EG7" s="25">
        <v>0</v>
      </c>
      <c r="EH7" s="25">
        <v>0</v>
      </c>
      <c r="EI7" s="25">
        <v>0.44</v>
      </c>
      <c r="EJ7" s="25">
        <v>0.52</v>
      </c>
      <c r="EK7" s="25">
        <v>0.47</v>
      </c>
      <c r="EL7" s="25">
        <v>0.4</v>
      </c>
      <c r="EM7" s="25">
        <v>0.36</v>
      </c>
      <c r="EN7" s="25">
        <v>0.66</v>
      </c>
    </row>
    <row r="8" spans="1:144" x14ac:dyDescent="0.15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7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7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7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7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7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7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7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7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7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7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7"/>
    </row>
    <row r="9" spans="1:144" x14ac:dyDescent="0.15">
      <c r="A9" s="28"/>
      <c r="B9" s="28" t="s">
        <v>100</v>
      </c>
      <c r="C9" s="28" t="s">
        <v>101</v>
      </c>
      <c r="D9" s="28" t="s">
        <v>102</v>
      </c>
      <c r="E9" s="28" t="s">
        <v>103</v>
      </c>
      <c r="F9" s="28" t="s">
        <v>104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15">
      <c r="A10" s="28" t="s">
        <v>44</v>
      </c>
      <c r="B10" s="29">
        <f t="shared" ref="B10:C10" si="15">DATEVALUE($B7+12-B11&amp;"/1/"&amp;B12)</f>
        <v>47119</v>
      </c>
      <c r="C10" s="29">
        <f t="shared" si="15"/>
        <v>47484</v>
      </c>
      <c r="D10" s="30">
        <f>DATEVALUE($B7+12-D11&amp;"/1/"&amp;D12)</f>
        <v>47849</v>
      </c>
      <c r="E10" s="30">
        <f>DATEVALUE($B7+12-E11&amp;"/1/"&amp;E12)</f>
        <v>48215</v>
      </c>
      <c r="F10" s="30">
        <f>DATEVALUE($B7+12-F11&amp;"/1/"&amp;F12)</f>
        <v>48582</v>
      </c>
    </row>
    <row r="11" spans="1:144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105</v>
      </c>
    </row>
    <row r="12" spans="1:144" x14ac:dyDescent="0.15">
      <c r="B12">
        <v>1</v>
      </c>
      <c r="C12">
        <v>1</v>
      </c>
      <c r="D12">
        <v>1</v>
      </c>
      <c r="E12">
        <v>2</v>
      </c>
      <c r="F12">
        <v>3</v>
      </c>
      <c r="G12" t="s">
        <v>106</v>
      </c>
    </row>
    <row r="13" spans="1:144" x14ac:dyDescent="0.15">
      <c r="B13" t="s">
        <v>107</v>
      </c>
      <c r="C13" t="s">
        <v>108</v>
      </c>
      <c r="D13" t="s">
        <v>109</v>
      </c>
      <c r="E13" t="s">
        <v>110</v>
      </c>
      <c r="F13" t="s">
        <v>110</v>
      </c>
      <c r="G13" t="s">
        <v>111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上下水道課</cp:lastModifiedBy>
  <dcterms:created xsi:type="dcterms:W3CDTF">2022-12-01T01:01:01Z</dcterms:created>
  <dcterms:modified xsi:type="dcterms:W3CDTF">2023-02-28T06:45:47Z</dcterms:modified>
  <cp:category/>
</cp:coreProperties>
</file>