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移行先】\24_財政情報の開示の推進\01_財政状況資料集\2024（R6）\02　3月公表分\08　HP掲載\01　掲載データ\"/>
    </mc:Choice>
  </mc:AlternateContent>
  <xr:revisionPtr revIDLastSave="0" documentId="13_ncr:1_{48F62709-3DFD-4891-BE45-B55FB53CFB16}"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E34" i="10"/>
  <c r="C34" i="10"/>
  <c r="U34" i="10" s="1"/>
  <c r="U35" i="10" s="1"/>
  <c r="U36" i="10" s="1"/>
  <c r="AM34" i="10" l="1"/>
  <c r="AM35" i="10" s="1"/>
  <c r="BW34" i="10"/>
  <c r="BW35" i="10" s="1"/>
  <c r="BW36" i="10" s="1"/>
  <c r="BW37" i="10" s="1"/>
  <c r="BW38" i="10" s="1"/>
  <c r="BW39" i="10" s="1"/>
  <c r="BW40" i="10" s="1"/>
  <c r="BW41" i="10" s="1"/>
  <c r="BW42" i="10" s="1"/>
  <c r="BW43"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<sst xmlns="http://schemas.openxmlformats.org/spreadsheetml/2006/main" count="1121" uniqueCount="569">
  <si>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</si>
  <si>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</si>
  <si>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</si>
  <si>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</si>
  <si>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</si>
  <si>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</si>
  <si>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</si>
  <si>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</si>
  <si>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</si>
  <si>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</si>
  <si>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</si>
  <si>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</si>
  <si>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</si>
  <si>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</si>
  <si>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</si>
  <si>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</si>
  <si>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</si>
  <si>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</si>
  <si>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</si>
  <si>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</si>
  <si>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</si>
  <si>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</si>
  <si>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</si>
  <si>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</si>
  <si>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</si>
  <si>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</si>
  <si>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</si>
  <si>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</si>
  <si>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</si>
  <si>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</si>
  <si>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</si>
  <si>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</si>
  <si>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</si>
  <si>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</si>
  <si>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</si>
  <si>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</si>
  <si>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</si>
  <si>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</si>
  <si>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</si>
  <si>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</si>
  <si>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</si>
  <si>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</si>
  <si>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</si>
  <si>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</si>
  <si>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</si>
  <si>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</si>
  <si>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</si>
  <si>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</si>
  <si>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</si>
  <si>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</si>
  <si>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</si>
  <si>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</si>
  <si>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</si>
  <si>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</si>
  <si>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</si>
  <si>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</si>
  <si>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</si>
  <si>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</si>
  <si>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</si>
  <si>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</si>
  <si>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</si>
  <si>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</si>
  <si>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</si>
  <si>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</si>
  <si>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</si>
  <si>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</si>
  <si>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</si>
  <si>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</si>
  <si>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</si>
  <si>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</si>
  <si>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</si>
  <si>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</si>
  <si>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</si>
  <si>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</si>
  <si>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</si>
  <si>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</si>
  <si>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</si>
  <si>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</si>
  <si>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</si>
  <si>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</si>
  <si>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</si>
  <si>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</si>
  <si>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</si>
  <si>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</si>
  <si>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</si>
  <si>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</si>
  <si>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</si>
  <si>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</si>
  <si>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</si>
  <si>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</si>
  <si>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</si>
  <si>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</si>
  <si>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</si>
  <si>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</si>
  <si>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</si>
  <si>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</si>
  <si>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</si>
  <si>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</si>
  <si>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</si>
  <si>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</si>
  <si>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</si>
  <si>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</si>
  <si>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</si>
  <si>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</si>
  <si>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</si>
  <si>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</si>
  <si>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</si>
  <si>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</si>
  <si>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</si>
  <si>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</si>
  <si>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</si>
  <si>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</si>
  <si>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</si>
  <si>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</si>
  <si>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</si>
  <si>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</si>
  <si>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</si>
  <si>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</si>
  <si>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</si>
  <si>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</si>
  <si>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</si>
  <si>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</si>
  <si>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</si>
  <si>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</si>
  <si>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</si>
  <si>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</si>
  <si>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</si>
  <si>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</si>
  <si>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</si>
  <si>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</si>
  <si>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</si>
  <si>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</si>
  <si>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</si>
  <si>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</si>
  <si>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</si>
  <si>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</si>
  <si>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</si>
  <si>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</si>
  <si>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</si>
  <si>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</si>
  <si>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</si>
  <si>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</si>
  <si>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</si>
  <si>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</si>
  <si>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</si>
  <si>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</si>
  <si>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</si>
  <si>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</si>
  <si>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</si>
  <si>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</si>
  <si>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</si>
  <si>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</si>
  <si>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</si>
  <si>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</si>
  <si>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</si>
  <si>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</si>
  <si>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</si>
  <si>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</si>
  <si>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</si>
  <si>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</si>
  <si>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</si>
  <si>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</si>
  <si>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</si>
  <si>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</si>
  <si>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</si>
  <si>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</si>
  <si>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</si>
  <si>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</si>
  <si>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</si>
  <si>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</si>
  <si>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</si>
  <si>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</si>
  <si>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</si>
  <si>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</si>
  <si>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</si>
  <si>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</si>
  <si>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</si>
  <si>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</si>
  <si>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</si>
  <si>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</si>
  <si>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</si>
  <si>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</si>
  <si>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</si>
  <si>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</si>
  <si>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</si>
  <si>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</si>
  <si>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</si>
  <si>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</si>
  <si>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</si>
  <si>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</si>
  <si>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</si>
  <si>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</si>
  <si>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</si>
  <si>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</si>
  <si>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</si>
  <si>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</si>
  <si>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</si>
  <si>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</si>
  <si>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</si>
  <si>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</si>
  <si>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</si>
  <si>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</si>
  <si>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</si>
  <si>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</si>
  <si>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滋賀県豊郷町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</si>
  <si>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</si>
  <si>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</si>
  <si>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</si>
  <si>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</si>
  <si>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</si>
  <si>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</si>
  <si>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</si>
  <si>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</si>
  <si>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</si>
  <si>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</si>
  <si>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</si>
  <si>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</si>
  <si>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</si>
  <si>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</si>
  <si>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</si>
  <si>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</si>
  <si>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</si>
  <si>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</si>
  <si>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</si>
  <si>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</si>
  <si>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</si>
  <si>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</si>
  <si>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</si>
  <si>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</si>
  <si>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</si>
  <si>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</si>
  <si>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</si>
  <si>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</si>
  <si>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</si>
  <si>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</si>
  <si>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</si>
  <si>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</si>
  <si>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</si>
  <si>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</si>
  <si>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</si>
  <si>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</si>
  <si>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</si>
  <si>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</si>
  <si>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</si>
  <si>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</si>
  <si>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</si>
  <si>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</si>
  <si>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</si>
  <si>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</si>
  <si>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</si>
  <si>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</si>
  <si>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</si>
  <si>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</si>
  <si>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</si>
  <si>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</si>
  <si>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</si>
  <si>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</si>
  <si>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</si>
  <si>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</si>
  <si>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</si>
  <si>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</si>
  <si>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</si>
  <si>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</si>
  <si>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</si>
  <si>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</si>
  <si>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</si>
  <si>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</si>
  <si>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</si>
  <si>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</si>
  <si>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</si>
  <si>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</si>
  <si>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</si>
  <si>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</si>
  <si>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</si>
  <si>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</si>
  <si>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</si>
  <si>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</si>
  <si>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</si>
  <si>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</si>
  <si>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</si>
  <si>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</si>
  <si>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</si>
  <si>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</si>
  <si>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</si>
  <si>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</si>
  <si>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</si>
  <si>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</si>
  <si>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</si>
  <si>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</si>
  <si>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</si>
  <si>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</si>
  <si>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</si>
  <si>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</si>
  <si>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</si>
  <si>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</si>
  <si>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</si>
  <si>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</si>
  <si>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</si>
  <si>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</si>
  <si>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</si>
  <si>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</si>
  <si>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</si>
  <si>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</si>
  <si>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</si>
  <si>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</si>
  <si>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</si>
  <si>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</si>
  <si>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</si>
  <si>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</si>
  <si>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</si>
  <si>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</si>
  <si>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</si>
  <si>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</si>
  <si>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</si>
  <si>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</si>
  <si>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</si>
  <si>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</si>
  <si>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</si>
  <si>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</si>
  <si>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</si>
  <si>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</si>
  <si>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</si>
  <si>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</si>
  <si>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</si>
  <si>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</si>
  <si>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</si>
  <si>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</si>
  <si>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</si>
  <si>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</si>
  <si>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</si>
  <si>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</si>
  <si>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</si>
  <si>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</si>
  <si>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</si>
  <si>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</si>
  <si>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</si>
  <si>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</si>
  <si>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</si>
  <si>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</si>
  <si>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</si>
  <si>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</si>
  <si>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</si>
  <si>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</si>
  <si>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</si>
  <si>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</si>
  <si>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</si>
  <si>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</si>
  <si>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</si>
  <si>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</si>
  <si>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</si>
  <si>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</si>
  <si>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</si>
  <si>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</si>
  <si>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</si>
  <si>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</si>
  <si>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滋賀県豊郷町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</si>
  <si>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</si>
  <si>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</si>
  <si>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</si>
  <si>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</si>
  <si>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</si>
  <si>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</si>
  <si>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</si>
  <si>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</si>
  <si>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</si>
  <si>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</si>
  <si>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</si>
  <si>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</si>
  <si>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</si>
  <si>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</si>
  <si>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</si>
  <si>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</si>
  <si>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</si>
  <si>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</si>
  <si>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</si>
  <si>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</si>
  <si>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</si>
  <si>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</si>
  <si>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</si>
  <si>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</si>
  <si>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</si>
  <si>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</si>
  <si>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</si>
  <si>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</si>
  <si>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</si>
  <si>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</si>
  <si>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</si>
  <si>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</si>
  <si>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</si>
  <si>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</si>
  <si>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</si>
  <si>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</si>
  <si>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</si>
  <si>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</si>
  <si>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</si>
  <si>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</si>
  <si>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</si>
  <si>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</si>
  <si>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</si>
  <si>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</si>
  <si>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</si>
  <si>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</si>
  <si>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</si>
  <si>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</si>
  <si>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</si>
  <si>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</si>
  <si>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</si>
  <si>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</si>
  <si>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</si>
  <si>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</si>
  <si>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</si>
  <si>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</si>
  <si>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</si>
  <si>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</si>
  <si>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</si>
  <si>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</si>
  <si>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</si>
  <si>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</si>
  <si>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</si>
  <si>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</si>
  <si>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</si>
  <si>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</si>
  <si>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</si>
  <si>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</si>
  <si>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</si>
  <si>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</si>
  <si>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</si>
  <si>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</si>
  <si>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</si>
  <si>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</si>
  <si>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</si>
  <si>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</si>
  <si>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</si>
  <si>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</si>
  <si>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</si>
  <si>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</si>
  <si>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</si>
  <si>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</si>
  <si>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</si>
  <si>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</si>
  <si>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</si>
  <si>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</si>
  <si>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</si>
  <si>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</si>
  <si>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</si>
  <si>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</si>
  <si>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</si>
  <si>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</si>
  <si>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</si>
  <si>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</si>
  <si>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</si>
  <si>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</si>
  <si>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</si>
  <si>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</si>
  <si>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</si>
  <si>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</si>
  <si>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</si>
  <si>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</si>
  <si>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</si>
  <si>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</si>
  <si>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</si>
  <si>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</si>
  <si>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</si>
  <si>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</si>
  <si>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</si>
  <si>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</si>
  <si>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</si>
  <si>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</si>
  <si>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</si>
  <si>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</si>
  <si>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</si>
  <si>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</si>
  <si>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</si>
  <si>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</si>
  <si>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</si>
  <si>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</si>
  <si>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</si>
  <si>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</si>
  <si>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</si>
  <si>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</si>
  <si>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</si>
  <si>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</si>
  <si>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</si>
  <si>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</si>
  <si>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</si>
  <si>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</si>
  <si>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</si>
  <si>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</si>
  <si>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</si>
  <si>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</si>
  <si>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</si>
  <si>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</si>
  <si>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</si>
  <si>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</si>
  <si>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</si>
  <si>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</si>
  <si>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</si>
  <si>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</si>
  <si>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</si>
  <si>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</si>
  <si>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</si>
  <si>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</si>
  <si>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</si>
  <si>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</si>
  <si>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</si>
  <si>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</si>
  <si>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</si>
  <si>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</si>
  <si>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</si>
  <si>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</si>
  <si>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</si>
  <si>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</si>
  <si>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</si>
  <si>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</si>
  <si>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</si>
  <si>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</si>
  <si>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</si>
  <si>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</si>
  <si>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</si>
  <si>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</si>
  <si>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</si>
  <si>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</si>
  <si>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</si>
  <si>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</si>
  <si>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</si>
  <si>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</si>
  <si>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</si>
  <si>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</si>
  <si>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</si>
  <si>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</si>
  <si>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19.79</t>
  </si>
  <si>
    <t>▲ 6.85</t>
  </si>
  <si>
    <t>▲ 0.35</t>
  </si>
  <si>
    <t>一般会計</t>
  </si>
  <si>
    <t>水道事業特別会計</t>
  </si>
  <si>
    <t>下水道事業特別会計</t>
  </si>
  <si>
    <t>介護保険事業特別会計</t>
  </si>
  <si>
    <t>国民健康保険事業特別会計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</si>
  <si>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</si>
  <si>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</si>
  <si>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</si>
  <si>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</si>
  <si>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</si>
  <si>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</si>
  <si>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</si>
  <si>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</si>
  <si>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</si>
  <si>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2"/>
  </si>
  <si>
    <t>ふるさと応援寄附基金</t>
    <phoneticPr fontId="5"/>
  </si>
  <si>
    <t>防災減災基金</t>
    <phoneticPr fontId="2"/>
  </si>
  <si>
    <t>保健福祉基金</t>
    <phoneticPr fontId="2"/>
  </si>
  <si>
    <t>自治区画再編整備基金</t>
    <phoneticPr fontId="2"/>
  </si>
  <si>
    <t>公共施設等総合管理基金</t>
    <phoneticPr fontId="2"/>
  </si>
  <si>
    <t>滋賀県市町村職員退職手当組合</t>
    <phoneticPr fontId="2"/>
  </si>
  <si>
    <t>-</t>
    <phoneticPr fontId="2"/>
  </si>
  <si>
    <t>-</t>
    <phoneticPr fontId="2"/>
  </si>
  <si>
    <t>-</t>
    <phoneticPr fontId="2"/>
  </si>
  <si>
    <t>彦根市犬上郡営林組合</t>
    <phoneticPr fontId="2"/>
  </si>
  <si>
    <t>大滝山林組合(一般会計)</t>
    <phoneticPr fontId="2"/>
  </si>
  <si>
    <t>大滝山林組合(林産物栽培特別会計)</t>
    <phoneticPr fontId="2"/>
  </si>
  <si>
    <t>大滝山林組合(高取山森林空間利活用特別会計)</t>
    <phoneticPr fontId="2"/>
  </si>
  <si>
    <t>滋賀県市町村議会議員公務災害補償等組合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</si>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</sst>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126262</c:v>
                </c:pt>
                <c:pt idx="1">
                  <c:v>126525</c:v>
                </c:pt>
                <c:pt idx="2">
                  <c:v>122054</c:v>
                </c:pt>
                <c:pt idx="3">
                  <c:v>111644</c:v>
                </c:pt>
                <c:pt idx="4">
                  <c:v>127917</c:v>
                </c:pt>
              </c:numCache>
            </c:numRef>
          </c:val>
          <c:smooth val="0"/>
          <c:extLst>
            <c:ext xmlns:c16="http://schemas.microsoft.com/office/drawing/2014/chart" uri="{C3380CC4-5D6E-409C-BE32-E72D297353CC}">
              <c16:uniqueId val="{00000000-EE6D-43BF-B9EB-F9942A5267D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112531</c:v>
                </c:pt>
                <c:pt idx="1">
                  <c:v>73731</c:v>
                </c:pt>
                <c:pt idx="2">
                  <c:v>156816</c:v>
                </c:pt>
                <c:pt idx="3">
                  <c:v>71191</c:v>
                </c:pt>
                <c:pt idx="4">
                  <c:v>102026</c:v>
                </c:pt>
              </c:numCache>
            </c:numRef>
          </c:val>
          <c:smooth val="0"/>
          <c:extLst>
            <c:ext xmlns:c16="http://schemas.microsoft.com/office/drawing/2014/chart" uri="{C3380CC4-5D6E-409C-BE32-E72D297353CC}">
              <c16:uniqueId val="{00000001-EE6D-43BF-B9EB-F9942A5267D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1.88</c:v>
                </c:pt>
                <c:pt idx="1">
                  <c:v>8.27</c:v>
                </c:pt>
                <c:pt idx="2">
                  <c:v>6.74</c:v>
                </c:pt>
                <c:pt idx="3">
                  <c:v>11.12</c:v>
                </c:pt>
                <c:pt idx="4">
                  <c:v>12.95</c:v>
                </c:pt>
              </c:numCache>
            </c:numRef>
          </c:val>
          <c:extLst>
            <c:ext xmlns:c16="http://schemas.microsoft.com/office/drawing/2014/chart" uri="{C3380CC4-5D6E-409C-BE32-E72D297353CC}">
              <c16:uniqueId val="{00000000-90A4-4CCF-BF05-7F92BBA472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47.18</c:v>
                </c:pt>
                <c:pt idx="1">
                  <c:v>28.85</c:v>
                </c:pt>
                <c:pt idx="2">
                  <c:v>18.739999999999998</c:v>
                </c:pt>
                <c:pt idx="3">
                  <c:v>20.81</c:v>
                </c:pt>
                <c:pt idx="4">
                  <c:v>19.8</c:v>
                </c:pt>
              </c:numCache>
            </c:numRef>
          </c:val>
          <c:extLst>
            <c:ext xmlns:c16="http://schemas.microsoft.com/office/drawing/2014/chart" uri="{C3380CC4-5D6E-409C-BE32-E72D297353CC}">
              <c16:uniqueId val="{00000001-90A4-4CCF-BF05-7F92BBA472A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-19.79</c:v>
                </c:pt>
                <c:pt idx="1">
                  <c:v>-6.85</c:v>
                </c:pt>
                <c:pt idx="2">
                  <c:v>-0.35</c:v>
                </c:pt>
                <c:pt idx="3">
                  <c:v>5.73</c:v>
                </c:pt>
                <c:pt idx="4">
                  <c:v>4.0999999999999996</c:v>
                </c:pt>
              </c:numCache>
            </c:numRef>
          </c:val>
          <c:smooth val="0"/>
          <c:extLst>
            <c:ext xmlns:c16="http://schemas.microsoft.com/office/drawing/2014/chart" uri="{C3380CC4-5D6E-409C-BE32-E72D297353CC}">
              <c16:uniqueId val="{00000002-90A4-4CCF-BF05-7F92BBA472A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A55-467A-8654-58A682540E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A55-467A-8654-58A682540EF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A55-467A-8654-58A682540EF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A55-467A-8654-58A682540EF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A55-467A-8654-58A682540EFC}"/>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0.15</c:v>
                </c:pt>
                <c:pt idx="2">
                  <c:v>#N/A</c:v>
                </c:pt>
                <c:pt idx="3">
                  <c:v>0.62</c:v>
                </c:pt>
                <c:pt idx="4">
                  <c:v>#N/A</c:v>
                </c:pt>
                <c:pt idx="5">
                  <c:v>0.42</c:v>
                </c:pt>
                <c:pt idx="6">
                  <c:v>#N/A</c:v>
                </c:pt>
                <c:pt idx="7">
                  <c:v>0.35</c:v>
                </c:pt>
                <c:pt idx="8">
                  <c:v>#N/A</c:v>
                </c:pt>
                <c:pt idx="9">
                  <c:v>0.12</c:v>
                </c:pt>
              </c:numCache>
            </c:numRef>
          </c:val>
          <c:extLst>
            <c:ext xmlns:c16="http://schemas.microsoft.com/office/drawing/2014/chart" uri="{C3380CC4-5D6E-409C-BE32-E72D297353CC}">
              <c16:uniqueId val="{00000005-6A55-467A-8654-58A682540EF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0.84</c:v>
                </c:pt>
                <c:pt idx="2">
                  <c:v>#N/A</c:v>
                </c:pt>
                <c:pt idx="3">
                  <c:v>1.1200000000000001</c:v>
                </c:pt>
                <c:pt idx="4">
                  <c:v>#N/A</c:v>
                </c:pt>
                <c:pt idx="5">
                  <c:v>1.18</c:v>
                </c:pt>
                <c:pt idx="6">
                  <c:v>#N/A</c:v>
                </c:pt>
                <c:pt idx="7">
                  <c:v>1.23</c:v>
                </c:pt>
                <c:pt idx="8">
                  <c:v>#N/A</c:v>
                </c:pt>
                <c:pt idx="9">
                  <c:v>0.36</c:v>
                </c:pt>
              </c:numCache>
            </c:numRef>
          </c:val>
          <c:extLst>
            <c:ext xmlns:c16="http://schemas.microsoft.com/office/drawing/2014/chart" uri="{C3380CC4-5D6E-409C-BE32-E72D297353CC}">
              <c16:uniqueId val="{00000006-6A55-467A-8654-58A682540EFC}"/>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0.22</c:v>
                </c:pt>
                <c:pt idx="2">
                  <c:v>#N/A</c:v>
                </c:pt>
                <c:pt idx="3">
                  <c:v>6.37</c:v>
                </c:pt>
                <c:pt idx="4">
                  <c:v>#N/A</c:v>
                </c:pt>
                <c:pt idx="5">
                  <c:v>4.88</c:v>
                </c:pt>
                <c:pt idx="6">
                  <c:v>#N/A</c:v>
                </c:pt>
                <c:pt idx="7">
                  <c:v>4</c:v>
                </c:pt>
                <c:pt idx="8">
                  <c:v>#N/A</c:v>
                </c:pt>
                <c:pt idx="9">
                  <c:v>2.86</c:v>
                </c:pt>
              </c:numCache>
            </c:numRef>
          </c:val>
          <c:extLst>
            <c:ext xmlns:c16="http://schemas.microsoft.com/office/drawing/2014/chart" uri="{C3380CC4-5D6E-409C-BE32-E72D297353CC}">
              <c16:uniqueId val="{00000007-6A55-467A-8654-58A682540EFC}"/>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14.17</c:v>
                </c:pt>
                <c:pt idx="2">
                  <c:v>#N/A</c:v>
                </c:pt>
                <c:pt idx="3">
                  <c:v>13.03</c:v>
                </c:pt>
                <c:pt idx="4">
                  <c:v>#N/A</c:v>
                </c:pt>
                <c:pt idx="5">
                  <c:v>11.86</c:v>
                </c:pt>
                <c:pt idx="6">
                  <c:v>#N/A</c:v>
                </c:pt>
                <c:pt idx="7">
                  <c:v>12.4</c:v>
                </c:pt>
                <c:pt idx="8">
                  <c:v>#N/A</c:v>
                </c:pt>
                <c:pt idx="9">
                  <c:v>11.42</c:v>
                </c:pt>
              </c:numCache>
            </c:numRef>
          </c:val>
          <c:extLst>
            <c:ext xmlns:c16="http://schemas.microsoft.com/office/drawing/2014/chart" uri="{C3380CC4-5D6E-409C-BE32-E72D297353CC}">
              <c16:uniqueId val="{00000008-6A55-467A-8654-58A682540EF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1.87</c:v>
                </c:pt>
                <c:pt idx="2">
                  <c:v>#N/A</c:v>
                </c:pt>
                <c:pt idx="3">
                  <c:v>8.27</c:v>
                </c:pt>
                <c:pt idx="4">
                  <c:v>#N/A</c:v>
                </c:pt>
                <c:pt idx="5">
                  <c:v>6.74</c:v>
                </c:pt>
                <c:pt idx="6">
                  <c:v>#N/A</c:v>
                </c:pt>
                <c:pt idx="7">
                  <c:v>11.11</c:v>
                </c:pt>
                <c:pt idx="8">
                  <c:v>#N/A</c:v>
                </c:pt>
                <c:pt idx="9">
                  <c:v>12.95</c:v>
                </c:pt>
              </c:numCache>
            </c:numRef>
          </c:val>
          <c:extLst>
            <c:ext xmlns:c16="http://schemas.microsoft.com/office/drawing/2014/chart" uri="{C3380CC4-5D6E-409C-BE32-E72D297353CC}">
              <c16:uniqueId val="{00000009-6A55-467A-8654-58A682540EF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384</c:v>
                </c:pt>
                <c:pt idx="5">
                  <c:v>388</c:v>
                </c:pt>
                <c:pt idx="8">
                  <c:v>383</c:v>
                </c:pt>
                <c:pt idx="11">
                  <c:v>374</c:v>
                </c:pt>
                <c:pt idx="14">
                  <c:v>363</c:v>
                </c:pt>
              </c:numCache>
            </c:numRef>
          </c:val>
          <c:extLst>
            <c:ext xmlns:c16="http://schemas.microsoft.com/office/drawing/2014/chart" uri="{C3380CC4-5D6E-409C-BE32-E72D297353CC}">
              <c16:uniqueId val="{00000000-4A46-43BE-9F8C-203BBE8B35F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A46-43BE-9F8C-203BBE8B35F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2-4A46-43BE-9F8C-203BBE8B35F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c:v>
                </c:pt>
                <c:pt idx="3">
                  <c:v>4</c:v>
                </c:pt>
                <c:pt idx="6">
                  <c:v>4</c:v>
                </c:pt>
                <c:pt idx="9">
                  <c:v>4</c:v>
                </c:pt>
                <c:pt idx="12">
                  <c:v>3</c:v>
                </c:pt>
              </c:numCache>
            </c:numRef>
          </c:val>
          <c:extLst>
            <c:ext xmlns:c16="http://schemas.microsoft.com/office/drawing/2014/chart" uri="{C3380CC4-5D6E-409C-BE32-E72D297353CC}">
              <c16:uniqueId val="{00000003-4A46-43BE-9F8C-203BBE8B35F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230</c:v>
                </c:pt>
                <c:pt idx="3">
                  <c:v>178</c:v>
                </c:pt>
                <c:pt idx="6">
                  <c:v>178</c:v>
                </c:pt>
                <c:pt idx="9">
                  <c:v>170</c:v>
                </c:pt>
                <c:pt idx="12">
                  <c:v>175</c:v>
                </c:pt>
              </c:numCache>
            </c:numRef>
          </c:val>
          <c:extLst>
            <c:ext xmlns:c16="http://schemas.microsoft.com/office/drawing/2014/chart" uri="{C3380CC4-5D6E-409C-BE32-E72D297353CC}">
              <c16:uniqueId val="{00000004-4A46-43BE-9F8C-203BBE8B35F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46-43BE-9F8C-203BBE8B35F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46-43BE-9F8C-203BBE8B35F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225</c:v>
                </c:pt>
                <c:pt idx="3">
                  <c:v>225</c:v>
                </c:pt>
                <c:pt idx="6">
                  <c:v>229</c:v>
                </c:pt>
                <c:pt idx="9">
                  <c:v>186</c:v>
                </c:pt>
                <c:pt idx="12">
                  <c:v>192</c:v>
                </c:pt>
              </c:numCache>
            </c:numRef>
          </c:val>
          <c:extLst>
            <c:ext xmlns:c16="http://schemas.microsoft.com/office/drawing/2014/chart" uri="{C3380CC4-5D6E-409C-BE32-E72D297353CC}">
              <c16:uniqueId val="{00000007-4A46-43BE-9F8C-203BBE8B35F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75</c:v>
                </c:pt>
                <c:pt idx="2">
                  <c:v>#N/A</c:v>
                </c:pt>
                <c:pt idx="3">
                  <c:v>#N/A</c:v>
                </c:pt>
                <c:pt idx="4">
                  <c:v>19</c:v>
                </c:pt>
                <c:pt idx="5">
                  <c:v>#N/A</c:v>
                </c:pt>
                <c:pt idx="6">
                  <c:v>#N/A</c:v>
                </c:pt>
                <c:pt idx="7">
                  <c:v>28</c:v>
                </c:pt>
                <c:pt idx="8">
                  <c:v>#N/A</c:v>
                </c:pt>
                <c:pt idx="9">
                  <c:v>#N/A</c:v>
                </c:pt>
                <c:pt idx="10">
                  <c:v>-14</c:v>
                </c:pt>
                <c:pt idx="11">
                  <c:v>#N/A</c:v>
                </c:pt>
                <c:pt idx="12">
                  <c:v>#N/A</c:v>
                </c:pt>
                <c:pt idx="13">
                  <c:v>7</c:v>
                </c:pt>
                <c:pt idx="14">
                  <c:v>#N/A</c:v>
                </c:pt>
              </c:numCache>
            </c:numRef>
          </c:val>
          <c:smooth val="0"/>
          <c:extLst>
            <c:ext xmlns:c16="http://schemas.microsoft.com/office/drawing/2014/chart" uri="{C3380CC4-5D6E-409C-BE32-E72D297353CC}">
              <c16:uniqueId val="{00000008-4A46-43BE-9F8C-203BBE8B35F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3419</c:v>
                </c:pt>
                <c:pt idx="5">
                  <c:v>3266</c:v>
                </c:pt>
                <c:pt idx="8">
                  <c:v>3241</c:v>
                </c:pt>
                <c:pt idx="11">
                  <c:v>3055</c:v>
                </c:pt>
                <c:pt idx="14">
                  <c:v>2859</c:v>
                </c:pt>
              </c:numCache>
            </c:numRef>
          </c:val>
          <c:extLst>
            <c:ext xmlns:c16="http://schemas.microsoft.com/office/drawing/2014/chart" uri="{C3380CC4-5D6E-409C-BE32-E72D297353CC}">
              <c16:uniqueId val="{00000000-A934-4439-A0C3-1941FC56E0C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934-4439-A0C3-1941FC56E0C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2347</c:v>
                </c:pt>
                <c:pt idx="5">
                  <c:v>2078</c:v>
                </c:pt>
                <c:pt idx="8">
                  <c:v>1982</c:v>
                </c:pt>
                <c:pt idx="11">
                  <c:v>1890</c:v>
                </c:pt>
                <c:pt idx="14">
                  <c:v>1821</c:v>
                </c:pt>
              </c:numCache>
            </c:numRef>
          </c:val>
          <c:extLst>
            <c:ext xmlns:c16="http://schemas.microsoft.com/office/drawing/2014/chart" uri="{C3380CC4-5D6E-409C-BE32-E72D297353CC}">
              <c16:uniqueId val="{00000002-A934-4439-A0C3-1941FC56E0C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34-4439-A0C3-1941FC56E0C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34-4439-A0C3-1941FC56E0C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34-4439-A0C3-1941FC56E0C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348</c:v>
                </c:pt>
                <c:pt idx="3">
                  <c:v>374</c:v>
                </c:pt>
                <c:pt idx="6">
                  <c:v>385</c:v>
                </c:pt>
                <c:pt idx="9">
                  <c:v>405</c:v>
                </c:pt>
                <c:pt idx="12">
                  <c:v>496</c:v>
                </c:pt>
              </c:numCache>
            </c:numRef>
          </c:val>
          <c:extLst>
            <c:ext xmlns:c16="http://schemas.microsoft.com/office/drawing/2014/chart" uri="{C3380CC4-5D6E-409C-BE32-E72D297353CC}">
              <c16:uniqueId val="{00000006-A934-4439-A0C3-1941FC56E0C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32</c:v>
                </c:pt>
                <c:pt idx="3">
                  <c:v>29</c:v>
                </c:pt>
                <c:pt idx="6">
                  <c:v>20</c:v>
                </c:pt>
                <c:pt idx="9">
                  <c:v>19</c:v>
                </c:pt>
                <c:pt idx="12">
                  <c:v>22</c:v>
                </c:pt>
              </c:numCache>
            </c:numRef>
          </c:val>
          <c:extLst>
            <c:ext xmlns:c16="http://schemas.microsoft.com/office/drawing/2014/chart" uri="{C3380CC4-5D6E-409C-BE32-E72D297353CC}">
              <c16:uniqueId val="{00000007-A934-4439-A0C3-1941FC56E0C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1911</c:v>
                </c:pt>
                <c:pt idx="3">
                  <c:v>1726</c:v>
                </c:pt>
                <c:pt idx="6">
                  <c:v>1657</c:v>
                </c:pt>
                <c:pt idx="9">
                  <c:v>1362</c:v>
                </c:pt>
                <c:pt idx="12">
                  <c:v>1265</c:v>
                </c:pt>
              </c:numCache>
            </c:numRef>
          </c:val>
          <c:extLst>
            <c:ext xmlns:c16="http://schemas.microsoft.com/office/drawing/2014/chart" uri="{C3380CC4-5D6E-409C-BE32-E72D297353CC}">
              <c16:uniqueId val="{00000008-A934-4439-A0C3-1941FC56E0C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c:v>
                </c:pt>
                <c:pt idx="3">
                  <c:v>1</c:v>
                </c:pt>
                <c:pt idx="6">
                  <c:v>0</c:v>
                </c:pt>
                <c:pt idx="9">
                  <c:v>0</c:v>
                </c:pt>
                <c:pt idx="12">
                  <c:v>0</c:v>
                </c:pt>
              </c:numCache>
            </c:numRef>
          </c:val>
          <c:extLst>
            <c:ext xmlns:c16="http://schemas.microsoft.com/office/drawing/2014/chart" uri="{C3380CC4-5D6E-409C-BE32-E72D297353CC}">
              <c16:uniqueId val="{00000009-A934-4439-A0C3-1941FC56E0C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2051</c:v>
                </c:pt>
                <c:pt idx="3">
                  <c:v>2089</c:v>
                </c:pt>
                <c:pt idx="6">
                  <c:v>2197</c:v>
                </c:pt>
                <c:pt idx="9">
                  <c:v>2216</c:v>
                </c:pt>
                <c:pt idx="12">
                  <c:v>2318</c:v>
                </c:pt>
              </c:numCache>
            </c:numRef>
          </c:val>
          <c:extLst>
            <c:ext xmlns:c16="http://schemas.microsoft.com/office/drawing/2014/chart" uri="{C3380CC4-5D6E-409C-BE32-E72D297353CC}">
              <c16:uniqueId val="{0000000A-A934-4439-A0C3-1941FC56E0C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934-4439-A0C3-1941FC56E0C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483</c:v>
                </c:pt>
                <c:pt idx="1">
                  <c:v>522</c:v>
                </c:pt>
                <c:pt idx="2">
                  <c:v>507</c:v>
                </c:pt>
              </c:numCache>
            </c:numRef>
          </c:val>
          <c:extLst>
            <c:ext xmlns:c16="http://schemas.microsoft.com/office/drawing/2014/chart" uri="{C3380CC4-5D6E-409C-BE32-E72D297353CC}">
              <c16:uniqueId val="{00000000-6BE5-4B62-8984-AB8119773B4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36</c:v>
                </c:pt>
                <c:pt idx="1">
                  <c:v>36</c:v>
                </c:pt>
                <c:pt idx="2">
                  <c:v>48</c:v>
                </c:pt>
              </c:numCache>
            </c:numRef>
          </c:val>
          <c:extLst>
            <c:ext xmlns:c16="http://schemas.microsoft.com/office/drawing/2014/chart" uri="{C3380CC4-5D6E-409C-BE32-E72D297353CC}">
              <c16:uniqueId val="{00000001-6BE5-4B62-8984-AB8119773B4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1173</c:v>
                </c:pt>
                <c:pt idx="1">
                  <c:v>1032</c:v>
                </c:pt>
                <c:pt idx="2">
                  <c:v>981</c:v>
                </c:pt>
              </c:numCache>
            </c:numRef>
          </c:val>
          <c:extLst>
            <c:ext xmlns:c16="http://schemas.microsoft.com/office/drawing/2014/chart" uri="{C3380CC4-5D6E-409C-BE32-E72D297353CC}">
              <c16:uniqueId val="{00000002-6BE5-4B62-8984-AB8119773B4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175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万円で、中でも水道事業については、平成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年度以降起債借入を行っていなかったが、令和２年度から管路の耐震化事業を行う上で、起債借入を行っているため、令和８年度以降繰入金が増えることが予想される。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また、市町村役場機能緊急保全事業債の償還が令和７年度にピークを迎えるため、定期的に行っている繰上償還により、実質公債費比率の元利償還金に与える影響を少しでも抑えられるようにしていく。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当町においては、減債基金残高のうち、満期一括償還地方債の償還財源として積み立てた額については該当ありませんので、数値として表れてきません。</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積極的に行っている繰上償還により、将来負担額は同水準を維持している。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役場庁舎建替整備工事の財源については、ほぼ計画通りの金額であったが、それによる地方債現在高や充当可能基金に与える影響が大きい。特に、基金については、ふるさと納税に係る手数料等の影響もあり、今後財調基金が減少し、裁量のある予算を組めなくなることに備え、基金への臨時の積立も実施していきた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また、令和３年度には地方債の繰上償還を実施し、地方債現在高を減少させることができたので、来年度以降も機会を見て繰上償還を実施することで、将来負担額を抑制していけるよう努めていく。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前年度と同様に寄附実績に基づき、ふるさと応援寄附基金に４億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百万円を積み立てた。また、財政調整基金についても、実質収支額の半分以上の積立を行い、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、減債基金について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昨年度は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利子分のみの積立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であったが、令和５年度は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普通交付税の臨時財政対策債償還基金費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の追加交付により、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１千百万円を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積み立てた。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基金取崩については、寄附者が指定した事業の財源に充当するため、ふるさと応援寄附基金を４億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百万円取り崩した。また、財政調整基金についてもふるさと納税に係る手数料等の充当のため、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百万円取り崩した。また、公共施設等総合管理基金については、公共施設等の長寿命化、更新整備に係る各事業に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百万円取り崩した。これにより、基金全体では、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５千５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百万円の減額とな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公共施設等総合管理基金：公共施設等の長寿命化、更新整備等を計画的に行うため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み立てた。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年度は改良住宅譲渡推進事業等に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を行い、これからの公共施設等の将来更新に備え、ふるさと応援寄附基金の取り崩しの一部を財源に、２千３百万円を積み立てた。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億円、年平均約６億円かかる見込みとなっているので、各年度の更新事業に取り組みつつも、当面、大規模事業を予定していないことから、決算余剰については、計画的に当該基金に積立を行っていきたい。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実質収支額の半分以上の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百万円を積立、ふるさと納税の手数料等への充当に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百万円基金残高は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令和元年度から令和３年度の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役場庁舎建替整備工事や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ふるさと納税の寄付額に応じた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手数料等の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影響</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、財源不足に対して、財政調整基金を取崩さざるを得な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い状況となっている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年度の基金の増減額は、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で、年度末基金残高は５億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百万円となった。現状の基金残高では、裁量のある予算を組むことは困難であるため、標準財政規模の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に、決算余剰が発生する年度は、基金積立を積極的に行っていく。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普通交付税の追加交付分の臨時財政対策債償還基金費１千百万円を積立（この積立分については、今後、令和５年度臨財債の繰上償還の財源に使用）により、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替事業に係る市町村役場機能緊急保全事業の起債に伴う、借入の据え置き期間が終了し、令和７年度に償還額のピークを迎えることになる。それによる公債費の経常収支比率の影響を考慮すると、令和７年度の元金償還額を２億円以下になるように抑制していきたいため、決算余剰が出てくる年度は積極的に繰上償還を実施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日から周辺各町および県と共同で行う徴収業務の共同設置事業等の取り組みを通じて、今後も財政基盤の強化に努める。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134862</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07062"/>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49789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134862</xdr:rowOff>
    </xdr:from>
    <xdr:to>
      <xdr:col>24</xdr:col>
      <xdr:colOff>12700</xdr:colOff>
      <xdr:row>36</xdr:row>
      <xdr:rowOff>134862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151795</xdr:rowOff>
    </xdr:from>
    <xdr:to>
      <xdr:col>23</xdr:col>
      <xdr:colOff>133350</xdr:colOff>
      <xdr:row>42</xdr:row>
      <xdr:rowOff>163285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5269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140305</xdr:rowOff>
    </xdr:from>
    <xdr:to>
      <xdr:col>19</xdr:col>
      <xdr:colOff>133350</xdr:colOff>
      <xdr:row>42</xdr:row>
      <xdr:rowOff>151795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412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32959</xdr:rowOff>
    </xdr:from>
    <xdr:to>
      <xdr:col>19</xdr:col>
      <xdr:colOff>184150</xdr:colOff>
      <xdr:row>43</xdr:row>
      <xdr:rowOff>134559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119336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9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117324</xdr:rowOff>
    </xdr:from>
    <xdr:to>
      <xdr:col>15</xdr:col>
      <xdr:colOff>82550</xdr:colOff>
      <xdr:row>42</xdr:row>
      <xdr:rowOff>140305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1822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21469</xdr:rowOff>
    </xdr:from>
    <xdr:to>
      <xdr:col>15</xdr:col>
      <xdr:colOff>133350</xdr:colOff>
      <xdr:row>43</xdr:row>
      <xdr:rowOff>123069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107846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117324</xdr:rowOff>
    </xdr:from>
    <xdr:to>
      <xdr:col>11</xdr:col>
      <xdr:colOff>31750</xdr:colOff>
      <xdr:row>42</xdr:row>
      <xdr:rowOff>117324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18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129012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100995</xdr:rowOff>
    </xdr:from>
    <xdr:to>
      <xdr:col>19</xdr:col>
      <xdr:colOff>184150</xdr:colOff>
      <xdr:row>43</xdr:row>
      <xdr:rowOff>31145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41322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07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89505</xdr:rowOff>
    </xdr:from>
    <xdr:to>
      <xdr:col>15</xdr:col>
      <xdr:colOff>133350</xdr:colOff>
      <xdr:row>43</xdr:row>
      <xdr:rowOff>19655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29832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66524</xdr:rowOff>
    </xdr:from>
    <xdr:to>
      <xdr:col>11</xdr:col>
      <xdr:colOff>82550</xdr:colOff>
      <xdr:row>42</xdr:row>
      <xdr:rowOff>168124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6851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年度決算は、分母において、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町税が約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万円増となり、普通交付税が再算定による臨時経済対策費および臨時財政対策債償還基金費の創設により、約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万円増となったが、維持補修費を除く各性質別の歳出が増加したことにより、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％悪化した。今後も経常的支出を抑制していくために、銀行等引受債の繰上償還を出来る限り行っていく。また、行財政改革事業に積極的に取り組み補助費等の見直しを行っていく。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32491</xdr:rowOff>
    </xdr:from>
    <xdr:to>
      <xdr:col>23</xdr:col>
      <xdr:colOff>133350</xdr:colOff>
      <xdr:row>66</xdr:row>
      <xdr:rowOff>10160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76591"/>
          <a:ext cx="0" cy="1349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118868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2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32491</xdr:rowOff>
    </xdr:from>
    <xdr:to>
      <xdr:col>24</xdr:col>
      <xdr:colOff>12700</xdr:colOff>
      <xdr:row>58</xdr:row>
      <xdr:rowOff>32491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7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55033</xdr:rowOff>
    </xdr:from>
    <xdr:to>
      <xdr:col>23</xdr:col>
      <xdr:colOff>133350</xdr:colOff>
      <xdr:row>61</xdr:row>
      <xdr:rowOff>63077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51348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2451</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460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30374</xdr:rowOff>
    </xdr:from>
    <xdr:to>
      <xdr:col>23</xdr:col>
      <xdr:colOff>184150</xdr:colOff>
      <xdr:row>61</xdr:row>
      <xdr:rowOff>131974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32914</xdr:rowOff>
    </xdr:from>
    <xdr:to>
      <xdr:col>19</xdr:col>
      <xdr:colOff>133350</xdr:colOff>
      <xdr:row>61</xdr:row>
      <xdr:rowOff>55033</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491364"/>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6244</xdr:rowOff>
    </xdr:from>
    <xdr:to>
      <xdr:col>19</xdr:col>
      <xdr:colOff>184150</xdr:colOff>
      <xdr:row>61</xdr:row>
      <xdr:rowOff>107844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92621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551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32914</xdr:rowOff>
    </xdr:from>
    <xdr:to>
      <xdr:col>15</xdr:col>
      <xdr:colOff>82550</xdr:colOff>
      <xdr:row>61</xdr:row>
      <xdr:rowOff>147531</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491364"/>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105304</xdr:rowOff>
    </xdr:from>
    <xdr:to>
      <xdr:col>15</xdr:col>
      <xdr:colOff>133350</xdr:colOff>
      <xdr:row>61</xdr:row>
      <xdr:rowOff>35454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45631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147531</xdr:rowOff>
    </xdr:from>
    <xdr:to>
      <xdr:col>11</xdr:col>
      <xdr:colOff>31750</xdr:colOff>
      <xdr:row>62</xdr:row>
      <xdr:rowOff>114829</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605981"/>
          <a:ext cx="889000" cy="1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30374</xdr:rowOff>
    </xdr:from>
    <xdr:to>
      <xdr:col>11</xdr:col>
      <xdr:colOff>82550</xdr:colOff>
      <xdr:row>61</xdr:row>
      <xdr:rowOff>131974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142151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58526</xdr:rowOff>
    </xdr:from>
    <xdr:to>
      <xdr:col>7</xdr:col>
      <xdr:colOff>31750</xdr:colOff>
      <xdr:row>61</xdr:row>
      <xdr:rowOff>160126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51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170303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12277</xdr:rowOff>
    </xdr:from>
    <xdr:to>
      <xdr:col>23</xdr:col>
      <xdr:colOff>184150</xdr:colOff>
      <xdr:row>61</xdr:row>
      <xdr:rowOff>113877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28804</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31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4233</xdr:rowOff>
    </xdr:from>
    <xdr:to>
      <xdr:col>19</xdr:col>
      <xdr:colOff>184150</xdr:colOff>
      <xdr:row>61</xdr:row>
      <xdr:rowOff>105833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116010</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23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153564</xdr:rowOff>
    </xdr:from>
    <xdr:to>
      <xdr:col>15</xdr:col>
      <xdr:colOff>133350</xdr:colOff>
      <xdr:row>61</xdr:row>
      <xdr:rowOff>83714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68491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526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96731</xdr:rowOff>
    </xdr:from>
    <xdr:to>
      <xdr:col>11</xdr:col>
      <xdr:colOff>82550</xdr:colOff>
      <xdr:row>62</xdr:row>
      <xdr:rowOff>26881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11658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64029</xdr:rowOff>
    </xdr:from>
    <xdr:to>
      <xdr:col>7</xdr:col>
      <xdr:colOff>31750</xdr:colOff>
      <xdr:row>62</xdr:row>
      <xdr:rowOff>165629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6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150406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78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[278,325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しかし、ふるさと納税の増加による返礼品等の手数料の増加により、物件費が増加傾向にあるので、今後、民間でも実施可能な部分については委託化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43290</xdr:rowOff>
    </xdr:from>
    <xdr:to>
      <xdr:col>23</xdr:col>
      <xdr:colOff>133350</xdr:colOff>
      <xdr:row>88</xdr:row>
      <xdr:rowOff>161155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30740"/>
          <a:ext cx="0" cy="13180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133232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2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161155</xdr:rowOff>
    </xdr:from>
    <xdr:to>
      <xdr:col>24</xdr:col>
      <xdr:colOff>12700</xdr:colOff>
      <xdr:row>88</xdr:row>
      <xdr:rowOff>161155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129667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43290</xdr:rowOff>
    </xdr:from>
    <xdr:to>
      <xdr:col>24</xdr:col>
      <xdr:colOff>12700</xdr:colOff>
      <xdr:row>81</xdr:row>
      <xdr:rowOff>43290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137083</xdr:rowOff>
    </xdr:from>
    <xdr:to>
      <xdr:col>23</xdr:col>
      <xdr:colOff>133350</xdr:colOff>
      <xdr:row>81</xdr:row>
      <xdr:rowOff>142137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24533"/>
          <a:ext cx="838200" cy="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121861</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09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106231</xdr:rowOff>
    </xdr:from>
    <xdr:to>
      <xdr:col>23</xdr:col>
      <xdr:colOff>184150</xdr:colOff>
      <xdr:row>82</xdr:row>
      <xdr:rowOff>36381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121980</xdr:rowOff>
    </xdr:from>
    <xdr:to>
      <xdr:col>19</xdr:col>
      <xdr:colOff>133350</xdr:colOff>
      <xdr:row>81</xdr:row>
      <xdr:rowOff>142137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09430"/>
          <a:ext cx="889000" cy="2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98913</xdr:rowOff>
    </xdr:from>
    <xdr:to>
      <xdr:col>19</xdr:col>
      <xdr:colOff>184150</xdr:colOff>
      <xdr:row>82</xdr:row>
      <xdr:rowOff>29063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13840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72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104654</xdr:rowOff>
    </xdr:from>
    <xdr:to>
      <xdr:col>15</xdr:col>
      <xdr:colOff>82550</xdr:colOff>
      <xdr:row>81</xdr:row>
      <xdr:rowOff>121980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92104"/>
          <a:ext cx="889000" cy="1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85297</xdr:rowOff>
    </xdr:from>
    <xdr:to>
      <xdr:col>15</xdr:col>
      <xdr:colOff>133350</xdr:colOff>
      <xdr:row>82</xdr:row>
      <xdr:rowOff>15447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93190</xdr:rowOff>
    </xdr:from>
    <xdr:to>
      <xdr:col>11</xdr:col>
      <xdr:colOff>31750</xdr:colOff>
      <xdr:row>81</xdr:row>
      <xdr:rowOff>104654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80640"/>
          <a:ext cx="889000" cy="1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65103</xdr:rowOff>
    </xdr:from>
    <xdr:to>
      <xdr:col>11</xdr:col>
      <xdr:colOff>82550</xdr:colOff>
      <xdr:row>81</xdr:row>
      <xdr:rowOff>166703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151480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47927</xdr:rowOff>
    </xdr:from>
    <xdr:to>
      <xdr:col>7</xdr:col>
      <xdr:colOff>31750</xdr:colOff>
      <xdr:row>81</xdr:row>
      <xdr:rowOff>149527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134304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2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86283</xdr:rowOff>
    </xdr:from>
    <xdr:to>
      <xdr:col>23</xdr:col>
      <xdr:colOff>184150</xdr:colOff>
      <xdr:row>82</xdr:row>
      <xdr:rowOff>16433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7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7560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9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91337</xdr:rowOff>
    </xdr:from>
    <xdr:to>
      <xdr:col>19</xdr:col>
      <xdr:colOff>184150</xdr:colOff>
      <xdr:row>82</xdr:row>
      <xdr:rowOff>21487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31664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4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71180</xdr:rowOff>
    </xdr:from>
    <xdr:to>
      <xdr:col>15</xdr:col>
      <xdr:colOff>133350</xdr:colOff>
      <xdr:row>82</xdr:row>
      <xdr:rowOff>1330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5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11507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2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53854</xdr:rowOff>
    </xdr:from>
    <xdr:to>
      <xdr:col>11</xdr:col>
      <xdr:colOff>82550</xdr:colOff>
      <xdr:row>81</xdr:row>
      <xdr:rowOff>155454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4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165631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0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42390</xdr:rowOff>
    </xdr:from>
    <xdr:to>
      <xdr:col>7</xdr:col>
      <xdr:colOff>31750</xdr:colOff>
      <xdr:row>81</xdr:row>
      <xdr:rowOff>143990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154167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今年度は、類似団体平均を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る数値となった。要因については、高齢層の退職者がなく、若年層の採用者が多かったり、経験年数階層の変動があったりしたためで、今後も人事評価制度を十分に活用し、国の動向などを踏まえ、給与水準の適正化に努めていく。人件費の縮減は、財政の中期的な展望においても、歳出削減の中でも、大きなウエイトを占めていることから、今後も縮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48128"/>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122766</xdr:rowOff>
    </xdr:from>
    <xdr:to>
      <xdr:col>81</xdr:col>
      <xdr:colOff>44450</xdr:colOff>
      <xdr:row>85</xdr:row>
      <xdr:rowOff>4939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524566"/>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4939</xdr:rowOff>
    </xdr:from>
    <xdr:to>
      <xdr:col>77</xdr:col>
      <xdr:colOff>44450</xdr:colOff>
      <xdr:row>86</xdr:row>
      <xdr:rowOff>21166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578189"/>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21166</xdr:rowOff>
    </xdr:from>
    <xdr:to>
      <xdr:col>72</xdr:col>
      <xdr:colOff>203200</xdr:colOff>
      <xdr:row>86</xdr:row>
      <xdr:rowOff>88195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76586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165805</xdr:rowOff>
    </xdr:from>
    <xdr:to>
      <xdr:col>73</xdr:col>
      <xdr:colOff>44450</xdr:colOff>
      <xdr:row>85</xdr:row>
      <xdr:rowOff>95955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85372</xdr:rowOff>
    </xdr:from>
    <xdr:to>
      <xdr:col>68</xdr:col>
      <xdr:colOff>152400</xdr:colOff>
      <xdr:row>86</xdr:row>
      <xdr:rowOff>88195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65862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125589</xdr:rowOff>
    </xdr:from>
    <xdr:to>
      <xdr:col>77</xdr:col>
      <xdr:colOff>95250</xdr:colOff>
      <xdr:row>85</xdr:row>
      <xdr:rowOff>55739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65916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96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141816</xdr:rowOff>
    </xdr:from>
    <xdr:to>
      <xdr:col>73</xdr:col>
      <xdr:colOff>44450</xdr:colOff>
      <xdr:row>86</xdr:row>
      <xdr:rowOff>71966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37395</xdr:rowOff>
    </xdr:from>
    <xdr:to>
      <xdr:col>68</xdr:col>
      <xdr:colOff>203200</xdr:colOff>
      <xdr:row>86</xdr:row>
      <xdr:rowOff>138995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123772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34572</xdr:rowOff>
    </xdr:from>
    <xdr:to>
      <xdr:col>64</xdr:col>
      <xdr:colOff>152400</xdr:colOff>
      <xdr:row>85</xdr:row>
      <xdr:rowOff>136172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120949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694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近年悪化傾向にあるが、類似団体平均は下回っている。今後も、委託業務に移行していく事業の精査を行い、民間委託等を進めていくことにより、今後も職員数削減に努めていく。また、本町の事業規模に応じた会計年度任用職員数についても検討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154146</xdr:rowOff>
    </xdr:from>
    <xdr:to>
      <xdr:col>81</xdr:col>
      <xdr:colOff>44450</xdr:colOff>
      <xdr:row>65</xdr:row>
      <xdr:rowOff>167735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98246"/>
          <a:ext cx="0" cy="1213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139812</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2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167735</xdr:rowOff>
    </xdr:from>
    <xdr:to>
      <xdr:col>81</xdr:col>
      <xdr:colOff>133350</xdr:colOff>
      <xdr:row>65</xdr:row>
      <xdr:rowOff>167735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4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154146</xdr:rowOff>
    </xdr:from>
    <xdr:to>
      <xdr:col>81</xdr:col>
      <xdr:colOff>133350</xdr:colOff>
      <xdr:row>58</xdr:row>
      <xdr:rowOff>154146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9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12732</xdr:rowOff>
    </xdr:from>
    <xdr:to>
      <xdr:col>81</xdr:col>
      <xdr:colOff>44450</xdr:colOff>
      <xdr:row>60</xdr:row>
      <xdr:rowOff>13938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299732"/>
          <a:ext cx="8382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68533</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355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8509</xdr:rowOff>
    </xdr:from>
    <xdr:to>
      <xdr:col>77</xdr:col>
      <xdr:colOff>44450</xdr:colOff>
      <xdr:row>60</xdr:row>
      <xdr:rowOff>12732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295509"/>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84995</xdr:rowOff>
    </xdr:from>
    <xdr:to>
      <xdr:col>77</xdr:col>
      <xdr:colOff>95250</xdr:colOff>
      <xdr:row>61</xdr:row>
      <xdr:rowOff>15145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171372</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458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170307</xdr:rowOff>
    </xdr:from>
    <xdr:to>
      <xdr:col>72</xdr:col>
      <xdr:colOff>203200</xdr:colOff>
      <xdr:row>60</xdr:row>
      <xdr:rowOff>8509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285857"/>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63278</xdr:rowOff>
    </xdr:from>
    <xdr:to>
      <xdr:col>73</xdr:col>
      <xdr:colOff>44450</xdr:colOff>
      <xdr:row>60</xdr:row>
      <xdr:rowOff>164878</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149655</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43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170307</xdr:rowOff>
    </xdr:from>
    <xdr:to>
      <xdr:col>68</xdr:col>
      <xdr:colOff>152400</xdr:colOff>
      <xdr:row>60</xdr:row>
      <xdr:rowOff>6096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28585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56642</xdr:rowOff>
    </xdr:from>
    <xdr:to>
      <xdr:col>68</xdr:col>
      <xdr:colOff>203200</xdr:colOff>
      <xdr:row>60</xdr:row>
      <xdr:rowOff>158242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143019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48196</xdr:rowOff>
    </xdr:from>
    <xdr:to>
      <xdr:col>64</xdr:col>
      <xdr:colOff>152400</xdr:colOff>
      <xdr:row>60</xdr:row>
      <xdr:rowOff>149796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134573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21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134588</xdr:rowOff>
    </xdr:from>
    <xdr:to>
      <xdr:col>81</xdr:col>
      <xdr:colOff>95250</xdr:colOff>
      <xdr:row>60</xdr:row>
      <xdr:rowOff>64738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2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151115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09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133382</xdr:rowOff>
    </xdr:from>
    <xdr:to>
      <xdr:col>77</xdr:col>
      <xdr:colOff>95250</xdr:colOff>
      <xdr:row>60</xdr:row>
      <xdr:rowOff>63532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24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73709</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017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129159</xdr:rowOff>
    </xdr:from>
    <xdr:to>
      <xdr:col>73</xdr:col>
      <xdr:colOff>44450</xdr:colOff>
      <xdr:row>60</xdr:row>
      <xdr:rowOff>59309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4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69486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013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119507</xdr:rowOff>
    </xdr:from>
    <xdr:to>
      <xdr:col>68</xdr:col>
      <xdr:colOff>203200</xdr:colOff>
      <xdr:row>60</xdr:row>
      <xdr:rowOff>49657</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3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59834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00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126746</xdr:rowOff>
    </xdr:from>
    <xdr:to>
      <xdr:col>64</xdr:col>
      <xdr:colOff>152400</xdr:colOff>
      <xdr:row>60</xdr:row>
      <xdr:rowOff>56896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67073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しかし、元年度から事業開始した役場庁舎建替整備工事の起債措置として市町村役場機能緊急保全事業債の発行により町債現在高が増加していくため、機会を見て繰上償還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67056</xdr:rowOff>
    </xdr:from>
    <xdr:to>
      <xdr:col>81</xdr:col>
      <xdr:colOff>44450</xdr:colOff>
      <xdr:row>43</xdr:row>
      <xdr:rowOff>133858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410706"/>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105935</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7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133858</xdr:rowOff>
    </xdr:from>
    <xdr:to>
      <xdr:col>81</xdr:col>
      <xdr:colOff>133350</xdr:colOff>
      <xdr:row>43</xdr:row>
      <xdr:rowOff>133858</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0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153433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5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67056</xdr:rowOff>
    </xdr:from>
    <xdr:to>
      <xdr:col>81</xdr:col>
      <xdr:colOff>133350</xdr:colOff>
      <xdr:row>37</xdr:row>
      <xdr:rowOff>67056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41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71628</xdr:rowOff>
    </xdr:from>
    <xdr:to>
      <xdr:col>81</xdr:col>
      <xdr:colOff>44450</xdr:colOff>
      <xdr:row>39</xdr:row>
      <xdr:rowOff>81280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6758178"/>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40911</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7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81280</xdr:rowOff>
    </xdr:from>
    <xdr:to>
      <xdr:col>77</xdr:col>
      <xdr:colOff>44450</xdr:colOff>
      <xdr:row>39</xdr:row>
      <xdr:rowOff>153670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67678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64008</xdr:rowOff>
    </xdr:from>
    <xdr:to>
      <xdr:col>77</xdr:col>
      <xdr:colOff>95250</xdr:colOff>
      <xdr:row>41</xdr:row>
      <xdr:rowOff>165608</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150385</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79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39</xdr:row>
      <xdr:rowOff>153670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115062</xdr:rowOff>
    </xdr:from>
    <xdr:to>
      <xdr:col>68</xdr:col>
      <xdr:colOff>152400</xdr:colOff>
      <xdr:row>39</xdr:row>
      <xdr:rowOff>129540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3512800" y="680161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121429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20828</xdr:rowOff>
    </xdr:from>
    <xdr:to>
      <xdr:col>81</xdr:col>
      <xdr:colOff>95250</xdr:colOff>
      <xdr:row>39</xdr:row>
      <xdr:rowOff>122428</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7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37355</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55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30480</xdr:rowOff>
    </xdr:from>
    <xdr:to>
      <xdr:col>77</xdr:col>
      <xdr:colOff>95250</xdr:colOff>
      <xdr:row>39</xdr:row>
      <xdr:rowOff>132080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142257</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48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102870</xdr:rowOff>
    </xdr:from>
    <xdr:to>
      <xdr:col>73</xdr:col>
      <xdr:colOff>44450</xdr:colOff>
      <xdr:row>40</xdr:row>
      <xdr:rowOff>33020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43197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64262</xdr:rowOff>
    </xdr:from>
    <xdr:to>
      <xdr:col>64</xdr:col>
      <xdr:colOff>152400</xdr:colOff>
      <xdr:row>39</xdr:row>
      <xdr:rowOff>165862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4589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51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算定されていない。その主な要因としては、長期的な視点から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61504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33581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80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61504</xdr:rowOff>
    </xdr:from>
    <xdr:to>
      <xdr:col>81</xdr:col>
      <xdr:colOff>133350</xdr:colOff>
      <xdr:row>22</xdr:row>
      <xdr:rowOff>61504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83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会計年度任用職員を含む職員数が類似団体と比べて多いために、経常的支出の人件費が高くなっており、今後も改善を図っていく必要がある。具体的には新規採用職員の抑制による職員数の減や、委託業務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移行により、人件費の減少に努めていく。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42</xdr:row>
      <xdr:rowOff>3556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32272"/>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147083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xdr:rowOff>
    </xdr:from>
    <xdr:to>
      <xdr:col>24</xdr:col>
      <xdr:colOff>114300</xdr:colOff>
      <xdr:row>42</xdr:row>
      <xdr:rowOff>3556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30988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2322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26433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xdr:rowOff>
    </xdr:from>
    <xdr:to>
      <xdr:col>19</xdr:col>
      <xdr:colOff>187325</xdr:colOff>
      <xdr:row>38</xdr:row>
      <xdr:rowOff>30988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xdr:rowOff>
    </xdr:from>
    <xdr:to>
      <xdr:col>15</xdr:col>
      <xdr:colOff>98425</xdr:colOff>
      <xdr:row>38</xdr:row>
      <xdr:rowOff>117856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1865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120142</xdr:rowOff>
    </xdr:from>
    <xdr:to>
      <xdr:col>11</xdr:col>
      <xdr:colOff>9525</xdr:colOff>
      <xdr:row>38</xdr:row>
      <xdr:rowOff>117856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6379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60198</xdr:rowOff>
    </xdr:from>
    <xdr:to>
      <xdr:col>11</xdr:col>
      <xdr:colOff>60325</xdr:colOff>
      <xdr:row>37</xdr:row>
      <xdr:rowOff>161798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525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124206</xdr:rowOff>
    </xdr:from>
    <xdr:to>
      <xdr:col>15</xdr:col>
      <xdr:colOff>149225</xdr:colOff>
      <xdr:row>38</xdr:row>
      <xdr:rowOff>54356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39133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67056</xdr:rowOff>
    </xdr:from>
    <xdr:to>
      <xdr:col>11</xdr:col>
      <xdr:colOff>60325</xdr:colOff>
      <xdr:row>38</xdr:row>
      <xdr:rowOff>168656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153433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69342</xdr:rowOff>
    </xdr:from>
    <xdr:to>
      <xdr:col>6</xdr:col>
      <xdr:colOff>171450</xdr:colOff>
      <xdr:row>37</xdr:row>
      <xdr:rowOff>170942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155719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物件費に係る経常収支比率は、近年横ばいで推移していたが、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前年度に引き続き、</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今年度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類団平均と同率になった。令和２年度以降は、国庫支出金の新型コロナウイルス感染症対応地方創生臨時交付金</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や物価高騰対応重点支援地方創生臨時交付金等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による経常的経費から臨時的経費へのシフトも要因であるが、同時に物件費自体については、増加傾向にあるので、消耗品費等の削減に努め、現在の水準を維持できるようにしていく。</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123190</xdr:rowOff>
    </xdr:from>
    <xdr:to>
      <xdr:col>82</xdr:col>
      <xdr:colOff>107950</xdr:colOff>
      <xdr:row>22</xdr:row>
      <xdr:rowOff>12700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520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38117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123190</xdr:rowOff>
    </xdr:from>
    <xdr:to>
      <xdr:col>82</xdr:col>
      <xdr:colOff>196850</xdr:colOff>
      <xdr:row>13</xdr:row>
      <xdr:rowOff>123190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17</xdr:row>
      <xdr:rowOff>8890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8854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142240</xdr:rowOff>
    </xdr:from>
    <xdr:to>
      <xdr:col>78</xdr:col>
      <xdr:colOff>69850</xdr:colOff>
      <xdr:row>16</xdr:row>
      <xdr:rowOff>157480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885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134620</xdr:rowOff>
    </xdr:from>
    <xdr:to>
      <xdr:col>73</xdr:col>
      <xdr:colOff>180975</xdr:colOff>
      <xdr:row>16</xdr:row>
      <xdr:rowOff>157480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877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22860</xdr:rowOff>
    </xdr:from>
    <xdr:to>
      <xdr:col>74</xdr:col>
      <xdr:colOff>31750</xdr:colOff>
      <xdr:row>16</xdr:row>
      <xdr:rowOff>124460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134620</xdr:rowOff>
    </xdr:from>
    <xdr:to>
      <xdr:col>69</xdr:col>
      <xdr:colOff>92075</xdr:colOff>
      <xdr:row>19</xdr:row>
      <xdr:rowOff>168910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87782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101617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91440</xdr:rowOff>
    </xdr:from>
    <xdr:to>
      <xdr:col>78</xdr:col>
      <xdr:colOff>120650</xdr:colOff>
      <xdr:row>17</xdr:row>
      <xdr:rowOff>21590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106680</xdr:rowOff>
    </xdr:from>
    <xdr:to>
      <xdr:col>74</xdr:col>
      <xdr:colOff>31750</xdr:colOff>
      <xdr:row>17</xdr:row>
      <xdr:rowOff>36830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21607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83820</xdr:rowOff>
    </xdr:from>
    <xdr:to>
      <xdr:col>69</xdr:col>
      <xdr:colOff>142875</xdr:colOff>
      <xdr:row>17</xdr:row>
      <xdr:rowOff>13970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170197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118110</xdr:rowOff>
    </xdr:from>
    <xdr:to>
      <xdr:col>65</xdr:col>
      <xdr:colOff>53975</xdr:colOff>
      <xdr:row>20</xdr:row>
      <xdr:rowOff>48260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33037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46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69850</xdr:rowOff>
    </xdr:from>
    <xdr:to>
      <xdr:col>24</xdr:col>
      <xdr:colOff>25400</xdr:colOff>
      <xdr:row>62</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281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156227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69850</xdr:rowOff>
    </xdr:from>
    <xdr:to>
      <xdr:col>24</xdr:col>
      <xdr:colOff>114300</xdr:colOff>
      <xdr:row>54</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146050</xdr:rowOff>
    </xdr:from>
    <xdr:to>
      <xdr:col>24</xdr:col>
      <xdr:colOff>25400</xdr:colOff>
      <xdr:row>60</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102616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127000</xdr:rowOff>
    </xdr:from>
    <xdr:to>
      <xdr:col>19</xdr:col>
      <xdr:colOff>187325</xdr:colOff>
      <xdr:row>59</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127000</xdr:rowOff>
    </xdr:from>
    <xdr:to>
      <xdr:col>15</xdr:col>
      <xdr:colOff>98425</xdr:colOff>
      <xdr:row>60</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10242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69850</xdr:rowOff>
    </xdr:from>
    <xdr:to>
      <xdr:col>11</xdr:col>
      <xdr:colOff>9525</xdr:colOff>
      <xdr:row>60</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10356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76200</xdr:rowOff>
    </xdr:from>
    <xdr:to>
      <xdr:col>24</xdr:col>
      <xdr:colOff>76200</xdr:colOff>
      <xdr:row>61</xdr:row>
      <xdr:rowOff>6350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48277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95250</xdr:rowOff>
    </xdr:from>
    <xdr:to>
      <xdr:col>20</xdr:col>
      <xdr:colOff>38100</xdr:colOff>
      <xdr:row>60</xdr:row>
      <xdr:rowOff>25400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10177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76200</xdr:rowOff>
    </xdr:from>
    <xdr:to>
      <xdr:col>15</xdr:col>
      <xdr:colOff>149225</xdr:colOff>
      <xdr:row>60</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162577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19050</xdr:rowOff>
    </xdr:from>
    <xdr:to>
      <xdr:col>11</xdr:col>
      <xdr:colOff>60325</xdr:colOff>
      <xdr:row>60</xdr:row>
      <xdr:rowOff>120650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105427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19050</xdr:rowOff>
    </xdr:from>
    <xdr:to>
      <xdr:col>6</xdr:col>
      <xdr:colOff>171450</xdr:colOff>
      <xdr:row>60</xdr:row>
      <xdr:rowOff>120650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105427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のは、維持補修費が影響している。庁舎等の公共建築物の建て替えや大規模修繕等が終了し、今まで掛かっていた維持補修費が減少していることが挙げられる。今後については、公共施設等総合管理計画や個別施設計画に則って、長寿命化を図っ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102507</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6510000" y="8938985"/>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4" name="その他最小値テキスト">
          <a:extLst>
            <a:ext uri="{FF2B5EF4-FFF2-40B4-BE49-F238E27FC236}">
              <a16:creationId xmlns:a16="http://schemas.microsoft.com/office/drawing/2014/main" id="{00000000-0008-0000-0400-0000F4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6" name="その他最大値テキスト">
          <a:extLst>
            <a:ext uri="{FF2B5EF4-FFF2-40B4-BE49-F238E27FC236}">
              <a16:creationId xmlns:a16="http://schemas.microsoft.com/office/drawing/2014/main" id="{00000000-0008-0000-0400-0000F6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64407</xdr:rowOff>
    </xdr:from>
    <xdr:to>
      <xdr:col>82</xdr:col>
      <xdr:colOff>107950</xdr:colOff>
      <xdr:row>55</xdr:row>
      <xdr:rowOff>97065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5671800" y="94941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42834</xdr:rowOff>
    </xdr:from>
    <xdr:ext cx="762000" cy="259045"/>
    <xdr:sp macro="" textlink="">
      <xdr:nvSpPr>
        <xdr:cNvPr id="249" name="その他平均値テキスト">
          <a:extLst>
            <a:ext uri="{FF2B5EF4-FFF2-40B4-BE49-F238E27FC236}">
              <a16:creationId xmlns:a16="http://schemas.microsoft.com/office/drawing/2014/main" id="{00000000-0008-0000-0400-0000F9000000}"/>
            </a:ext>
          </a:extLst>
        </xdr:cNvPr>
        <xdr:cNvSpPr txBox="1"/>
      </xdr:nvSpPr>
      <xdr:spPr>
        <a:xfrm>
          <a:off x="16598900" y="9644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137885</xdr:rowOff>
    </xdr:from>
    <xdr:to>
      <xdr:col>78</xdr:col>
      <xdr:colOff>69850</xdr:colOff>
      <xdr:row>55</xdr:row>
      <xdr:rowOff>97065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782800" y="93961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137885</xdr:rowOff>
    </xdr:from>
    <xdr:to>
      <xdr:col>73</xdr:col>
      <xdr:colOff>180975</xdr:colOff>
      <xdr:row>55</xdr:row>
      <xdr:rowOff>53522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893800" y="93961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53522</xdr:rowOff>
    </xdr:from>
    <xdr:to>
      <xdr:col>69</xdr:col>
      <xdr:colOff>92075</xdr:colOff>
      <xdr:row>59</xdr:row>
      <xdr:rowOff>9978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004800" y="9483272"/>
          <a:ext cx="889000" cy="642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13607</xdr:rowOff>
    </xdr:from>
    <xdr:to>
      <xdr:col>82</xdr:col>
      <xdr:colOff>158750</xdr:colOff>
      <xdr:row>55</xdr:row>
      <xdr:rowOff>115207</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64592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30134</xdr:rowOff>
    </xdr:from>
    <xdr:ext cx="762000" cy="259045"/>
    <xdr:sp macro="" textlink="">
      <xdr:nvSpPr>
        <xdr:cNvPr id="268" name="その他該当値テキスト">
          <a:extLst>
            <a:ext uri="{FF2B5EF4-FFF2-40B4-BE49-F238E27FC236}">
              <a16:creationId xmlns:a16="http://schemas.microsoft.com/office/drawing/2014/main" id="{00000000-0008-0000-0400-00000C010000}"/>
            </a:ext>
          </a:extLst>
        </xdr:cNvPr>
        <xdr:cNvSpPr txBox="1"/>
      </xdr:nvSpPr>
      <xdr:spPr>
        <a:xfrm>
          <a:off x="165989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46265</xdr:rowOff>
    </xdr:from>
    <xdr:to>
      <xdr:col>78</xdr:col>
      <xdr:colOff>120650</xdr:colOff>
      <xdr:row>55</xdr:row>
      <xdr:rowOff>147865</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5621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158042</xdr:rowOff>
    </xdr:from>
    <xdr:ext cx="7366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290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87085</xdr:rowOff>
    </xdr:from>
    <xdr:to>
      <xdr:col>74</xdr:col>
      <xdr:colOff>31750</xdr:colOff>
      <xdr:row>55</xdr:row>
      <xdr:rowOff>17235</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4732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27412</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401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2722</xdr:rowOff>
    </xdr:from>
    <xdr:to>
      <xdr:col>69</xdr:col>
      <xdr:colOff>142875</xdr:colOff>
      <xdr:row>55</xdr:row>
      <xdr:rowOff>104322</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3843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114499</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512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2954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補助費等に係る経常収支比率の数値が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類似団体平均を上回っているのは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会計の繰出金が影響している。今後、公営企業に係る維持費等の経費が増加していくと見込まれるため、独立採算の原則に立ち返った料金の値上げによる健全化などに取り組んでいく。また、行財政改革により、補助費等の見直しを積極的に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94996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855716"/>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131572</xdr:rowOff>
    </xdr:from>
    <xdr:to>
      <xdr:col>82</xdr:col>
      <xdr:colOff>107950</xdr:colOff>
      <xdr:row>38</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5671800" y="66466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90441</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108712</xdr:rowOff>
    </xdr:from>
    <xdr:to>
      <xdr:col>78</xdr:col>
      <xdr:colOff>69850</xdr:colOff>
      <xdr:row>38</xdr:row>
      <xdr:rowOff>140716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4782800" y="66238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108712</xdr:rowOff>
    </xdr:from>
    <xdr:to>
      <xdr:col>73</xdr:col>
      <xdr:colOff>180975</xdr:colOff>
      <xdr:row>39</xdr:row>
      <xdr:rowOff>1270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6238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149352</xdr:rowOff>
    </xdr:from>
    <xdr:to>
      <xdr:col>74</xdr:col>
      <xdr:colOff>31750</xdr:colOff>
      <xdr:row>37</xdr:row>
      <xdr:rowOff>79502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89679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40132</xdr:rowOff>
    </xdr:from>
    <xdr:to>
      <xdr:col>69</xdr:col>
      <xdr:colOff>92075</xdr:colOff>
      <xdr:row>39</xdr:row>
      <xdr:rowOff>1270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655523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98823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80772</xdr:rowOff>
    </xdr:from>
    <xdr:to>
      <xdr:col>82</xdr:col>
      <xdr:colOff>158750</xdr:colOff>
      <xdr:row>39</xdr:row>
      <xdr:rowOff>10922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52849</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89916</xdr:rowOff>
    </xdr:from>
    <xdr:to>
      <xdr:col>78</xdr:col>
      <xdr:colOff>120650</xdr:colOff>
      <xdr:row>39</xdr:row>
      <xdr:rowOff>20066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4843</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691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57912</xdr:rowOff>
    </xdr:from>
    <xdr:to>
      <xdr:col>74</xdr:col>
      <xdr:colOff>31750</xdr:colOff>
      <xdr:row>38</xdr:row>
      <xdr:rowOff>159512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144289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121920</xdr:rowOff>
    </xdr:from>
    <xdr:to>
      <xdr:col>69</xdr:col>
      <xdr:colOff>142875</xdr:colOff>
      <xdr:row>39</xdr:row>
      <xdr:rowOff>52070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36847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160782</xdr:rowOff>
    </xdr:from>
    <xdr:to>
      <xdr:col>65</xdr:col>
      <xdr:colOff>53975</xdr:colOff>
      <xdr:row>38</xdr:row>
      <xdr:rowOff>90932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75709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ものである。今後も交付税算入がない起債については、現在積み立てている基金を活用し、事業執行を行い、出来る限り起債発行を抑制していくこと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85089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17120"/>
          <a:ext cx="0" cy="1283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57166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85089</xdr:rowOff>
    </xdr:from>
    <xdr:to>
      <xdr:col>24</xdr:col>
      <xdr:colOff>114300</xdr:colOff>
      <xdr:row>80</xdr:row>
      <xdr:rowOff>85089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100330</xdr:rowOff>
    </xdr:from>
    <xdr:to>
      <xdr:col>24</xdr:col>
      <xdr:colOff>25400</xdr:colOff>
      <xdr:row>74</xdr:row>
      <xdr:rowOff>104140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27876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170197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28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100330</xdr:rowOff>
    </xdr:from>
    <xdr:to>
      <xdr:col>19</xdr:col>
      <xdr:colOff>187325</xdr:colOff>
      <xdr:row>74</xdr:row>
      <xdr:rowOff>149860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27876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41911</xdr:rowOff>
    </xdr:from>
    <xdr:to>
      <xdr:col>20</xdr:col>
      <xdr:colOff>38100</xdr:colOff>
      <xdr:row>76</xdr:row>
      <xdr:rowOff>143511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128288</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15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5080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28371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3811</xdr:rowOff>
    </xdr:from>
    <xdr:to>
      <xdr:col>15</xdr:col>
      <xdr:colOff>149225</xdr:colOff>
      <xdr:row>76</xdr:row>
      <xdr:rowOff>105411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90188</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5080</xdr:rowOff>
    </xdr:from>
    <xdr:to>
      <xdr:col>11</xdr:col>
      <xdr:colOff>9525</xdr:colOff>
      <xdr:row>75</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28638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57150</xdr:rowOff>
    </xdr:from>
    <xdr:to>
      <xdr:col>6</xdr:col>
      <xdr:colOff>171450</xdr:colOff>
      <xdr:row>76</xdr:row>
      <xdr:rowOff>158750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143527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49530</xdr:rowOff>
    </xdr:from>
    <xdr:to>
      <xdr:col>20</xdr:col>
      <xdr:colOff>38100</xdr:colOff>
      <xdr:row>74</xdr:row>
      <xdr:rowOff>151130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161307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505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125730</xdr:rowOff>
    </xdr:from>
    <xdr:to>
      <xdr:col>11</xdr:col>
      <xdr:colOff>60325</xdr:colOff>
      <xdr:row>75</xdr:row>
      <xdr:rowOff>55880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66057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140970</xdr:rowOff>
    </xdr:from>
    <xdr:to>
      <xdr:col>6</xdr:col>
      <xdr:colOff>171450</xdr:colOff>
      <xdr:row>75</xdr:row>
      <xdr:rowOff>71120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81297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124714</xdr:rowOff>
    </xdr:from>
    <xdr:to>
      <xdr:col>82</xdr:col>
      <xdr:colOff>107950</xdr:colOff>
      <xdr:row>79</xdr:row>
      <xdr:rowOff>106426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911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78503</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106426</xdr:rowOff>
    </xdr:from>
    <xdr:to>
      <xdr:col>82</xdr:col>
      <xdr:colOff>196850</xdr:colOff>
      <xdr:row>79</xdr:row>
      <xdr:rowOff>106426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39641</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1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124714</xdr:rowOff>
    </xdr:from>
    <xdr:to>
      <xdr:col>82</xdr:col>
      <xdr:colOff>196850</xdr:colOff>
      <xdr:row>72</xdr:row>
      <xdr:rowOff>124714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154432</xdr:rowOff>
    </xdr:from>
    <xdr:to>
      <xdr:col>82</xdr:col>
      <xdr:colOff>107950</xdr:colOff>
      <xdr:row>75</xdr:row>
      <xdr:rowOff>161289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013182"/>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129303</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2645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99568</xdr:rowOff>
    </xdr:from>
    <xdr:to>
      <xdr:col>78</xdr:col>
      <xdr:colOff>69850</xdr:colOff>
      <xdr:row>75</xdr:row>
      <xdr:rowOff>154432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5831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99568</xdr:rowOff>
    </xdr:from>
    <xdr:to>
      <xdr:col>73</xdr:col>
      <xdr:colOff>180975</xdr:colOff>
      <xdr:row>76</xdr:row>
      <xdr:rowOff>42418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95831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16764</xdr:rowOff>
    </xdr:from>
    <xdr:to>
      <xdr:col>74</xdr:col>
      <xdr:colOff>31750</xdr:colOff>
      <xdr:row>74</xdr:row>
      <xdr:rowOff>118364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128541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42418</xdr:rowOff>
    </xdr:from>
    <xdr:to>
      <xdr:col>69</xdr:col>
      <xdr:colOff>92075</xdr:colOff>
      <xdr:row>77</xdr:row>
      <xdr:rowOff>19558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072618"/>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103632</xdr:rowOff>
    </xdr:from>
    <xdr:to>
      <xdr:col>69</xdr:col>
      <xdr:colOff>142875</xdr:colOff>
      <xdr:row>75</xdr:row>
      <xdr:rowOff>33782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43959</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126492</xdr:rowOff>
    </xdr:from>
    <xdr:to>
      <xdr:col>65</xdr:col>
      <xdr:colOff>53975</xdr:colOff>
      <xdr:row>75</xdr:row>
      <xdr:rowOff>56642</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8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66819</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58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110490</xdr:rowOff>
    </xdr:from>
    <xdr:to>
      <xdr:col>82</xdr:col>
      <xdr:colOff>158750</xdr:colOff>
      <xdr:row>76</xdr:row>
      <xdr:rowOff>40639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82566</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103632</xdr:rowOff>
    </xdr:from>
    <xdr:to>
      <xdr:col>78</xdr:col>
      <xdr:colOff>120650</xdr:colOff>
      <xdr:row>76</xdr:row>
      <xdr:rowOff>33781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623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18559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048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48768</xdr:rowOff>
    </xdr:from>
    <xdr:to>
      <xdr:col>74</xdr:col>
      <xdr:colOff>31750</xdr:colOff>
      <xdr:row>75</xdr:row>
      <xdr:rowOff>150369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9075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135145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9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163068</xdr:rowOff>
    </xdr:from>
    <xdr:to>
      <xdr:col>69</xdr:col>
      <xdr:colOff>142875</xdr:colOff>
      <xdr:row>76</xdr:row>
      <xdr:rowOff>93218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02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77995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108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140208</xdr:rowOff>
    </xdr:from>
    <xdr:to>
      <xdr:col>65</xdr:col>
      <xdr:colOff>53975</xdr:colOff>
      <xdr:row>77</xdr:row>
      <xdr:rowOff>70358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55135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62001</xdr:rowOff>
    </xdr:from>
    <xdr:to>
      <xdr:col>29</xdr:col>
      <xdr:colOff>127000</xdr:colOff>
      <xdr:row>20</xdr:row>
      <xdr:rowOff>89845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67026"/>
          <a:ext cx="0" cy="13994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61922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89845</xdr:rowOff>
    </xdr:from>
    <xdr:to>
      <xdr:col>30</xdr:col>
      <xdr:colOff>25400</xdr:colOff>
      <xdr:row>20</xdr:row>
      <xdr:rowOff>89845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664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148378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62001</xdr:rowOff>
    </xdr:from>
    <xdr:to>
      <xdr:col>30</xdr:col>
      <xdr:colOff>25400</xdr:colOff>
      <xdr:row>12</xdr:row>
      <xdr:rowOff>62001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670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148397</xdr:rowOff>
    </xdr:from>
    <xdr:to>
      <xdr:col>29</xdr:col>
      <xdr:colOff>127000</xdr:colOff>
      <xdr:row>19</xdr:row>
      <xdr:rowOff>27033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82122"/>
          <a:ext cx="647700" cy="50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93542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84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77015</xdr:rowOff>
    </xdr:from>
    <xdr:to>
      <xdr:col>29</xdr:col>
      <xdr:colOff>177800</xdr:colOff>
      <xdr:row>18</xdr:row>
      <xdr:rowOff>7165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27033</xdr:rowOff>
    </xdr:from>
    <xdr:to>
      <xdr:col>26</xdr:col>
      <xdr:colOff>50800</xdr:colOff>
      <xdr:row>19</xdr:row>
      <xdr:rowOff>54366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32208"/>
          <a:ext cx="698500" cy="27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119009</xdr:rowOff>
    </xdr:from>
    <xdr:to>
      <xdr:col>26</xdr:col>
      <xdr:colOff>101600</xdr:colOff>
      <xdr:row>18</xdr:row>
      <xdr:rowOff>49159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59336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50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54366</xdr:rowOff>
    </xdr:from>
    <xdr:to>
      <xdr:col>22</xdr:col>
      <xdr:colOff>114300</xdr:colOff>
      <xdr:row>19</xdr:row>
      <xdr:rowOff>85075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59541"/>
          <a:ext cx="698500" cy="30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163990</xdr:rowOff>
    </xdr:from>
    <xdr:to>
      <xdr:col>22</xdr:col>
      <xdr:colOff>165100</xdr:colOff>
      <xdr:row>18</xdr:row>
      <xdr:rowOff>94140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104317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85075</xdr:rowOff>
    </xdr:from>
    <xdr:to>
      <xdr:col>18</xdr:col>
      <xdr:colOff>177800</xdr:colOff>
      <xdr:row>19</xdr:row>
      <xdr:rowOff>114031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90250"/>
          <a:ext cx="698500" cy="289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23889</xdr:rowOff>
    </xdr:from>
    <xdr:to>
      <xdr:col>19</xdr:col>
      <xdr:colOff>38100</xdr:colOff>
      <xdr:row>18</xdr:row>
      <xdr:rowOff>125488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135666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51351</xdr:rowOff>
    </xdr:from>
    <xdr:to>
      <xdr:col>15</xdr:col>
      <xdr:colOff>101600</xdr:colOff>
      <xdr:row>18</xdr:row>
      <xdr:rowOff>152951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85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163128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53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97597</xdr:rowOff>
    </xdr:from>
    <xdr:to>
      <xdr:col>29</xdr:col>
      <xdr:colOff>177800</xdr:colOff>
      <xdr:row>19</xdr:row>
      <xdr:rowOff>27747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69674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20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147683</xdr:rowOff>
    </xdr:from>
    <xdr:to>
      <xdr:col>26</xdr:col>
      <xdr:colOff>101600</xdr:colOff>
      <xdr:row>19</xdr:row>
      <xdr:rowOff>77833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81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62610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67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3566</xdr:rowOff>
    </xdr:from>
    <xdr:to>
      <xdr:col>22</xdr:col>
      <xdr:colOff>165100</xdr:colOff>
      <xdr:row>19</xdr:row>
      <xdr:rowOff>105166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08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89943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9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34275</xdr:rowOff>
    </xdr:from>
    <xdr:to>
      <xdr:col>19</xdr:col>
      <xdr:colOff>38100</xdr:colOff>
      <xdr:row>19</xdr:row>
      <xdr:rowOff>135875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39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120652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63231</xdr:rowOff>
    </xdr:from>
    <xdr:to>
      <xdr:col>15</xdr:col>
      <xdr:colOff>101600</xdr:colOff>
      <xdr:row>19</xdr:row>
      <xdr:rowOff>164831</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68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149608</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5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331109</xdr:rowOff>
    </xdr:from>
    <xdr:to>
      <xdr:col>29</xdr:col>
      <xdr:colOff>127000</xdr:colOff>
      <xdr:row>38</xdr:row>
      <xdr:rowOff>19710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55659"/>
          <a:ext cx="0" cy="123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334687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5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19710</xdr:rowOff>
    </xdr:from>
    <xdr:to>
      <xdr:col>30</xdr:col>
      <xdr:colOff>25400</xdr:colOff>
      <xdr:row>38</xdr:row>
      <xdr:rowOff>19710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87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74586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9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331109</xdr:rowOff>
    </xdr:from>
    <xdr:to>
      <xdr:col>30</xdr:col>
      <xdr:colOff>25400</xdr:colOff>
      <xdr:row>33</xdr:row>
      <xdr:rowOff>331109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55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42616</xdr:rowOff>
    </xdr:from>
    <xdr:to>
      <xdr:col>29</xdr:col>
      <xdr:colOff>127000</xdr:colOff>
      <xdr:row>37</xdr:row>
      <xdr:rowOff>66756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67316"/>
          <a:ext cx="647700" cy="24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77602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7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232525</xdr:rowOff>
    </xdr:from>
    <xdr:to>
      <xdr:col>29</xdr:col>
      <xdr:colOff>177800</xdr:colOff>
      <xdr:row>35</xdr:row>
      <xdr:rowOff>334125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2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21059</xdr:rowOff>
    </xdr:from>
    <xdr:to>
      <xdr:col>26</xdr:col>
      <xdr:colOff>50800</xdr:colOff>
      <xdr:row>37</xdr:row>
      <xdr:rowOff>66756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45759"/>
          <a:ext cx="698500" cy="456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234033</xdr:rowOff>
    </xdr:from>
    <xdr:to>
      <xdr:col>26</xdr:col>
      <xdr:colOff>101600</xdr:colOff>
      <xdr:row>35</xdr:row>
      <xdr:rowOff>335633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4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2910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3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21059</xdr:rowOff>
    </xdr:from>
    <xdr:to>
      <xdr:col>22</xdr:col>
      <xdr:colOff>114300</xdr:colOff>
      <xdr:row>37</xdr:row>
      <xdr:rowOff>29952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45759"/>
          <a:ext cx="6985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263423</xdr:rowOff>
    </xdr:from>
    <xdr:to>
      <xdr:col>22</xdr:col>
      <xdr:colOff>165100</xdr:colOff>
      <xdr:row>36</xdr:row>
      <xdr:rowOff>22123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3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32300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4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142652</xdr:rowOff>
    </xdr:from>
    <xdr:to>
      <xdr:col>18</xdr:col>
      <xdr:colOff>177800</xdr:colOff>
      <xdr:row>37</xdr:row>
      <xdr:rowOff>29952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95902"/>
          <a:ext cx="698500" cy="58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282374</xdr:rowOff>
    </xdr:from>
    <xdr:to>
      <xdr:col>19</xdr:col>
      <xdr:colOff>38100</xdr:colOff>
      <xdr:row>36</xdr:row>
      <xdr:rowOff>41074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92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51251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6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299108</xdr:rowOff>
    </xdr:from>
    <xdr:to>
      <xdr:col>15</xdr:col>
      <xdr:colOff>101600</xdr:colOff>
      <xdr:row>36</xdr:row>
      <xdr:rowOff>57808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09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67985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7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163266</xdr:rowOff>
    </xdr:from>
    <xdr:to>
      <xdr:col>29</xdr:col>
      <xdr:colOff>177800</xdr:colOff>
      <xdr:row>37</xdr:row>
      <xdr:rowOff>93416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16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135343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15956</xdr:rowOff>
    </xdr:from>
    <xdr:to>
      <xdr:col>26</xdr:col>
      <xdr:colOff>101600</xdr:colOff>
      <xdr:row>37</xdr:row>
      <xdr:rowOff>117556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40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102333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27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141709</xdr:rowOff>
    </xdr:from>
    <xdr:to>
      <xdr:col>22</xdr:col>
      <xdr:colOff>165100</xdr:colOff>
      <xdr:row>37</xdr:row>
      <xdr:rowOff>71859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94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56636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81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150602</xdr:rowOff>
    </xdr:from>
    <xdr:to>
      <xdr:col>19</xdr:col>
      <xdr:colOff>38100</xdr:colOff>
      <xdr:row>37</xdr:row>
      <xdr:rowOff>80752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03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65529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91852</xdr:rowOff>
    </xdr:from>
    <xdr:to>
      <xdr:col>15</xdr:col>
      <xdr:colOff>101600</xdr:colOff>
      <xdr:row>37</xdr:row>
      <xdr:rowOff>22002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4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6779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31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68761</xdr:rowOff>
    </xdr:from>
    <xdr:to>
      <xdr:col>24</xdr:col>
      <xdr:colOff>62865</xdr:colOff>
      <xdr:row>39</xdr:row>
      <xdr:rowOff>54368</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12261"/>
          <a:ext cx="1270" cy="152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58195</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54368</xdr:rowOff>
    </xdr:from>
    <xdr:to>
      <xdr:col>24</xdr:col>
      <xdr:colOff>152400</xdr:colOff>
      <xdr:row>39</xdr:row>
      <xdr:rowOff>54368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15438</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68761</xdr:rowOff>
    </xdr:from>
    <xdr:to>
      <xdr:col>24</xdr:col>
      <xdr:colOff>152400</xdr:colOff>
      <xdr:row>30</xdr:row>
      <xdr:rowOff>68761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1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72437</xdr:rowOff>
    </xdr:from>
    <xdr:to>
      <xdr:col>24</xdr:col>
      <xdr:colOff>63500</xdr:colOff>
      <xdr:row>37</xdr:row>
      <xdr:rowOff>124567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416087"/>
          <a:ext cx="838200" cy="5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61101</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61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38224</xdr:rowOff>
    </xdr:from>
    <xdr:to>
      <xdr:col>24</xdr:col>
      <xdr:colOff>114300</xdr:colOff>
      <xdr:row>36</xdr:row>
      <xdr:rowOff>139824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1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124567</xdr:rowOff>
    </xdr:from>
    <xdr:to>
      <xdr:col>19</xdr:col>
      <xdr:colOff>177800</xdr:colOff>
      <xdr:row>37</xdr:row>
      <xdr:rowOff>134643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468217"/>
          <a:ext cx="889000" cy="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78997</xdr:rowOff>
    </xdr:from>
    <xdr:to>
      <xdr:col>20</xdr:col>
      <xdr:colOff>38100</xdr:colOff>
      <xdr:row>37</xdr:row>
      <xdr:rowOff>9147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25674</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2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134643</xdr:rowOff>
    </xdr:from>
    <xdr:to>
      <xdr:col>15</xdr:col>
      <xdr:colOff>50800</xdr:colOff>
      <xdr:row>38</xdr:row>
      <xdr:rowOff>28610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478293"/>
          <a:ext cx="8890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105378</xdr:rowOff>
    </xdr:from>
    <xdr:to>
      <xdr:col>15</xdr:col>
      <xdr:colOff>101600</xdr:colOff>
      <xdr:row>37</xdr:row>
      <xdr:rowOff>35528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52055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28610</xdr:rowOff>
    </xdr:from>
    <xdr:to>
      <xdr:col>10</xdr:col>
      <xdr:colOff>114300</xdr:colOff>
      <xdr:row>39</xdr:row>
      <xdr:rowOff>31133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543710"/>
          <a:ext cx="889000" cy="17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143289</xdr:rowOff>
    </xdr:from>
    <xdr:to>
      <xdr:col>10</xdr:col>
      <xdr:colOff>165100</xdr:colOff>
      <xdr:row>37</xdr:row>
      <xdr:rowOff>73439</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89966</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124306</xdr:rowOff>
    </xdr:from>
    <xdr:to>
      <xdr:col>6</xdr:col>
      <xdr:colOff>38100</xdr:colOff>
      <xdr:row>38</xdr:row>
      <xdr:rowOff>54456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70983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21637</xdr:rowOff>
    </xdr:from>
    <xdr:to>
      <xdr:col>24</xdr:col>
      <xdr:colOff>114300</xdr:colOff>
      <xdr:row>37</xdr:row>
      <xdr:rowOff>123237</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6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4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73767</xdr:rowOff>
    </xdr:from>
    <xdr:to>
      <xdr:col>20</xdr:col>
      <xdr:colOff>38100</xdr:colOff>
      <xdr:row>38</xdr:row>
      <xdr:rowOff>3917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41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166494</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510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83843</xdr:rowOff>
    </xdr:from>
    <xdr:to>
      <xdr:col>15</xdr:col>
      <xdr:colOff>101600</xdr:colOff>
      <xdr:row>38</xdr:row>
      <xdr:rowOff>13993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42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5121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52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149259</xdr:rowOff>
    </xdr:from>
    <xdr:to>
      <xdr:col>10</xdr:col>
      <xdr:colOff>165100</xdr:colOff>
      <xdr:row>38</xdr:row>
      <xdr:rowOff>79409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49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70537</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585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151783</xdr:rowOff>
    </xdr:from>
    <xdr:to>
      <xdr:col>6</xdr:col>
      <xdr:colOff>38100</xdr:colOff>
      <xdr:row>39</xdr:row>
      <xdr:rowOff>81933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66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73060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75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a:extLst>
            <a:ext uri="{FF2B5EF4-FFF2-40B4-BE49-F238E27FC236}">
              <a16:creationId xmlns:a16="http://schemas.microsoft.com/office/drawing/2014/main" id="{00000000-0008-0000-06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52857</xdr:rowOff>
    </xdr:from>
    <xdr:to>
      <xdr:col>24</xdr:col>
      <xdr:colOff>62865</xdr:colOff>
      <xdr:row>58</xdr:row>
      <xdr:rowOff>92386</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flipV="1">
          <a:off x="4633595" y="8625357"/>
          <a:ext cx="1270" cy="141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96213</xdr:rowOff>
    </xdr:from>
    <xdr:ext cx="534377" cy="259045"/>
    <xdr:sp macro="" textlink="">
      <xdr:nvSpPr>
        <xdr:cNvPr id="110" name="物件費最小値テキスト">
          <a:extLst>
            <a:ext uri="{FF2B5EF4-FFF2-40B4-BE49-F238E27FC236}">
              <a16:creationId xmlns:a16="http://schemas.microsoft.com/office/drawing/2014/main" id="{00000000-0008-0000-0600-00006E000000}"/>
            </a:ext>
          </a:extLst>
        </xdr:cNvPr>
        <xdr:cNvSpPr txBox="1"/>
      </xdr:nvSpPr>
      <xdr:spPr>
        <a:xfrm>
          <a:off x="4686300" y="1004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92386</xdr:rowOff>
    </xdr:from>
    <xdr:to>
      <xdr:col>24</xdr:col>
      <xdr:colOff>152400</xdr:colOff>
      <xdr:row>58</xdr:row>
      <xdr:rowOff>92386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4546600" y="1003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170984</xdr:rowOff>
    </xdr:from>
    <xdr:ext cx="690189" cy="259045"/>
    <xdr:sp macro="" textlink="">
      <xdr:nvSpPr>
        <xdr:cNvPr id="112" name="物件費最大値テキスト">
          <a:extLst>
            <a:ext uri="{FF2B5EF4-FFF2-40B4-BE49-F238E27FC236}">
              <a16:creationId xmlns:a16="http://schemas.microsoft.com/office/drawing/2014/main" id="{00000000-0008-0000-0600-000070000000}"/>
            </a:ext>
          </a:extLst>
        </xdr:cNvPr>
        <xdr:cNvSpPr txBox="1"/>
      </xdr:nvSpPr>
      <xdr:spPr>
        <a:xfrm>
          <a:off x="4686300" y="8400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52857</xdr:rowOff>
    </xdr:from>
    <xdr:to>
      <xdr:col>24</xdr:col>
      <xdr:colOff>152400</xdr:colOff>
      <xdr:row>50</xdr:row>
      <xdr:rowOff>52857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862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161479</xdr:rowOff>
    </xdr:from>
    <xdr:to>
      <xdr:col>24</xdr:col>
      <xdr:colOff>63500</xdr:colOff>
      <xdr:row>58</xdr:row>
      <xdr:rowOff>1453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3797300" y="9934129"/>
          <a:ext cx="838200" cy="1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102015</xdr:rowOff>
    </xdr:from>
    <xdr:ext cx="599010" cy="259045"/>
    <xdr:sp macro="" textlink="">
      <xdr:nvSpPr>
        <xdr:cNvPr id="115" name="物件費平均値テキスト">
          <a:extLst>
            <a:ext uri="{FF2B5EF4-FFF2-40B4-BE49-F238E27FC236}">
              <a16:creationId xmlns:a16="http://schemas.microsoft.com/office/drawing/2014/main" id="{00000000-0008-0000-0600-000073000000}"/>
            </a:ext>
          </a:extLst>
        </xdr:cNvPr>
        <xdr:cNvSpPr txBox="1"/>
      </xdr:nvSpPr>
      <xdr:spPr>
        <a:xfrm>
          <a:off x="4686300" y="98746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123588</xdr:rowOff>
    </xdr:from>
    <xdr:to>
      <xdr:col>24</xdr:col>
      <xdr:colOff>114300</xdr:colOff>
      <xdr:row>58</xdr:row>
      <xdr:rowOff>53738</xdr:rowOff>
    </xdr:to>
    <xdr:sp macro="" textlink="">
      <xdr:nvSpPr>
        <xdr:cNvPr id="116" name="フローチャート: 判断 115">
          <a:extLst>
            <a:ext uri="{FF2B5EF4-FFF2-40B4-BE49-F238E27FC236}">
              <a16:creationId xmlns:a16="http://schemas.microsoft.com/office/drawing/2014/main" id="{00000000-0008-0000-0600-000074000000}"/>
            </a:ext>
          </a:extLst>
        </xdr:cNvPr>
        <xdr:cNvSpPr/>
      </xdr:nvSpPr>
      <xdr:spPr>
        <a:xfrm>
          <a:off x="4584700" y="9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161479</xdr:rowOff>
    </xdr:from>
    <xdr:to>
      <xdr:col>19</xdr:col>
      <xdr:colOff>177800</xdr:colOff>
      <xdr:row>58</xdr:row>
      <xdr:rowOff>12505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2908300" y="9934129"/>
          <a:ext cx="889000" cy="2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128687</xdr:rowOff>
    </xdr:from>
    <xdr:to>
      <xdr:col>20</xdr:col>
      <xdr:colOff>38100</xdr:colOff>
      <xdr:row>58</xdr:row>
      <xdr:rowOff>58837</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3746500" y="9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49964</xdr:rowOff>
    </xdr:from>
    <xdr:ext cx="599010"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3497795" y="999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12505</xdr:rowOff>
    </xdr:from>
    <xdr:to>
      <xdr:col>15</xdr:col>
      <xdr:colOff>50800</xdr:colOff>
      <xdr:row>58</xdr:row>
      <xdr:rowOff>22895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019300" y="9956605"/>
          <a:ext cx="889000" cy="1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141191</xdr:rowOff>
    </xdr:from>
    <xdr:to>
      <xdr:col>15</xdr:col>
      <xdr:colOff>101600</xdr:colOff>
      <xdr:row>58</xdr:row>
      <xdr:rowOff>71341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2857500" y="991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62468</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2608795" y="1000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19083</xdr:rowOff>
    </xdr:from>
    <xdr:to>
      <xdr:col>10</xdr:col>
      <xdr:colOff>114300</xdr:colOff>
      <xdr:row>58</xdr:row>
      <xdr:rowOff>22895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1130300" y="9963183"/>
          <a:ext cx="889000" cy="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157146</xdr:rowOff>
    </xdr:from>
    <xdr:to>
      <xdr:col>10</xdr:col>
      <xdr:colOff>165100</xdr:colOff>
      <xdr:row>58</xdr:row>
      <xdr:rowOff>87296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1968500" y="99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78423</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1719795" y="10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156938</xdr:rowOff>
    </xdr:from>
    <xdr:to>
      <xdr:col>6</xdr:col>
      <xdr:colOff>38100</xdr:colOff>
      <xdr:row>58</xdr:row>
      <xdr:rowOff>87088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079500" y="99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78215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830795" y="1002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122103</xdr:rowOff>
    </xdr:from>
    <xdr:to>
      <xdr:col>24</xdr:col>
      <xdr:colOff>114300</xdr:colOff>
      <xdr:row>58</xdr:row>
      <xdr:rowOff>52253</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4584700" y="989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81480</xdr:rowOff>
    </xdr:from>
    <xdr:ext cx="599010" cy="259045"/>
    <xdr:sp macro="" textlink="">
      <xdr:nvSpPr>
        <xdr:cNvPr id="134" name="物件費該当値テキスト">
          <a:extLst>
            <a:ext uri="{FF2B5EF4-FFF2-40B4-BE49-F238E27FC236}">
              <a16:creationId xmlns:a16="http://schemas.microsoft.com/office/drawing/2014/main" id="{00000000-0008-0000-0600-000086000000}"/>
            </a:ext>
          </a:extLst>
        </xdr:cNvPr>
        <xdr:cNvSpPr txBox="1"/>
      </xdr:nvSpPr>
      <xdr:spPr>
        <a:xfrm>
          <a:off x="4686300" y="9682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110679</xdr:rowOff>
    </xdr:from>
    <xdr:to>
      <xdr:col>20</xdr:col>
      <xdr:colOff>38100</xdr:colOff>
      <xdr:row>58</xdr:row>
      <xdr:rowOff>40829</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98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57356</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497795" y="9658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133155</xdr:rowOff>
    </xdr:from>
    <xdr:to>
      <xdr:col>15</xdr:col>
      <xdr:colOff>101600</xdr:colOff>
      <xdr:row>58</xdr:row>
      <xdr:rowOff>63305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2857500" y="99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79832</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608795" y="9681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143545</xdr:rowOff>
    </xdr:from>
    <xdr:to>
      <xdr:col>10</xdr:col>
      <xdr:colOff>165100</xdr:colOff>
      <xdr:row>58</xdr:row>
      <xdr:rowOff>73695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1968500" y="99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90222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719795" y="9691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139733</xdr:rowOff>
    </xdr:from>
    <xdr:to>
      <xdr:col>6</xdr:col>
      <xdr:colOff>38100</xdr:colOff>
      <xdr:row>58</xdr:row>
      <xdr:rowOff>69883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079500" y="991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86410</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830795" y="968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140824</xdr:rowOff>
    </xdr:from>
    <xdr:to>
      <xdr:col>24</xdr:col>
      <xdr:colOff>62865</xdr:colOff>
      <xdr:row>79</xdr:row>
      <xdr:rowOff>20162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142324"/>
          <a:ext cx="1270" cy="1422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23989</xdr:rowOff>
    </xdr:from>
    <xdr:ext cx="469744"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6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20162</xdr:rowOff>
    </xdr:from>
    <xdr:to>
      <xdr:col>24</xdr:col>
      <xdr:colOff>152400</xdr:colOff>
      <xdr:row>79</xdr:row>
      <xdr:rowOff>20162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64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87501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91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140824</xdr:rowOff>
    </xdr:from>
    <xdr:to>
      <xdr:col>24</xdr:col>
      <xdr:colOff>152400</xdr:colOff>
      <xdr:row>70</xdr:row>
      <xdr:rowOff>140824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14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55938</xdr:rowOff>
    </xdr:from>
    <xdr:to>
      <xdr:col>24</xdr:col>
      <xdr:colOff>63500</xdr:colOff>
      <xdr:row>78</xdr:row>
      <xdr:rowOff>67920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3797300" y="13429038"/>
          <a:ext cx="838200" cy="1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45330</xdr:rowOff>
    </xdr:from>
    <xdr:ext cx="534377"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75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22453</xdr:rowOff>
    </xdr:from>
    <xdr:to>
      <xdr:col>24</xdr:col>
      <xdr:colOff>114300</xdr:colOff>
      <xdr:row>77</xdr:row>
      <xdr:rowOff>124053</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58223</xdr:rowOff>
    </xdr:from>
    <xdr:to>
      <xdr:col>19</xdr:col>
      <xdr:colOff>177800</xdr:colOff>
      <xdr:row>78</xdr:row>
      <xdr:rowOff>67920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908300" y="13431323"/>
          <a:ext cx="889000" cy="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164148</xdr:rowOff>
    </xdr:from>
    <xdr:to>
      <xdr:col>20</xdr:col>
      <xdr:colOff>38100</xdr:colOff>
      <xdr:row>77</xdr:row>
      <xdr:rowOff>94298</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19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110824</xdr:rowOff>
    </xdr:from>
    <xdr:ext cx="534377"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30111" y="129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58223</xdr:rowOff>
    </xdr:from>
    <xdr:to>
      <xdr:col>15</xdr:col>
      <xdr:colOff>50800</xdr:colOff>
      <xdr:row>78</xdr:row>
      <xdr:rowOff>121735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431323"/>
          <a:ext cx="889000" cy="6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155766</xdr:rowOff>
    </xdr:from>
    <xdr:to>
      <xdr:col>15</xdr:col>
      <xdr:colOff>101600</xdr:colOff>
      <xdr:row>77</xdr:row>
      <xdr:rowOff>85916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18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102443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41111" y="1296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121735</xdr:rowOff>
    </xdr:from>
    <xdr:to>
      <xdr:col>10</xdr:col>
      <xdr:colOff>114300</xdr:colOff>
      <xdr:row>78</xdr:row>
      <xdr:rowOff>133452</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494835"/>
          <a:ext cx="889000" cy="1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53715</xdr:rowOff>
    </xdr:from>
    <xdr:to>
      <xdr:col>10</xdr:col>
      <xdr:colOff>165100</xdr:colOff>
      <xdr:row>77</xdr:row>
      <xdr:rowOff>155315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392</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52111" y="1303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150413</xdr:rowOff>
    </xdr:from>
    <xdr:to>
      <xdr:col>6</xdr:col>
      <xdr:colOff>38100</xdr:colOff>
      <xdr:row>78</xdr:row>
      <xdr:rowOff>80563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3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97090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12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5138</xdr:rowOff>
    </xdr:from>
    <xdr:to>
      <xdr:col>24</xdr:col>
      <xdr:colOff>114300</xdr:colOff>
      <xdr:row>78</xdr:row>
      <xdr:rowOff>106738</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37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155015</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356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17120</xdr:rowOff>
    </xdr:from>
    <xdr:to>
      <xdr:col>20</xdr:col>
      <xdr:colOff>38100</xdr:colOff>
      <xdr:row>78</xdr:row>
      <xdr:rowOff>118720</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3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109847</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48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7423</xdr:rowOff>
    </xdr:from>
    <xdr:to>
      <xdr:col>15</xdr:col>
      <xdr:colOff>101600</xdr:colOff>
      <xdr:row>78</xdr:row>
      <xdr:rowOff>109023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38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100150</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473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70935</xdr:rowOff>
    </xdr:from>
    <xdr:to>
      <xdr:col>10</xdr:col>
      <xdr:colOff>165100</xdr:colOff>
      <xdr:row>79</xdr:row>
      <xdr:rowOff>1085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44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163662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53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82652</xdr:rowOff>
    </xdr:from>
    <xdr:to>
      <xdr:col>6</xdr:col>
      <xdr:colOff>38100</xdr:colOff>
      <xdr:row>79</xdr:row>
      <xdr:rowOff>12802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45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3929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548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72405</xdr:rowOff>
    </xdr:from>
    <xdr:to>
      <xdr:col>24</xdr:col>
      <xdr:colOff>62865</xdr:colOff>
      <xdr:row>98</xdr:row>
      <xdr:rowOff>90007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02905"/>
          <a:ext cx="1270" cy="138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93834</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9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90007</xdr:rowOff>
    </xdr:from>
    <xdr:to>
      <xdr:col>24</xdr:col>
      <xdr:colOff>152400</xdr:colOff>
      <xdr:row>98</xdr:row>
      <xdr:rowOff>90007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9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19082</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7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72405</xdr:rowOff>
    </xdr:from>
    <xdr:to>
      <xdr:col>24</xdr:col>
      <xdr:colOff>152400</xdr:colOff>
      <xdr:row>90</xdr:row>
      <xdr:rowOff>72405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0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54868</xdr:rowOff>
    </xdr:from>
    <xdr:to>
      <xdr:col>24</xdr:col>
      <xdr:colOff>63500</xdr:colOff>
      <xdr:row>95</xdr:row>
      <xdr:rowOff>102840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42618"/>
          <a:ext cx="838200" cy="4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24252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3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45825</xdr:rowOff>
    </xdr:from>
    <xdr:to>
      <xdr:col>24</xdr:col>
      <xdr:colOff>114300</xdr:colOff>
      <xdr:row>96</xdr:row>
      <xdr:rowOff>147425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76498</xdr:rowOff>
    </xdr:from>
    <xdr:to>
      <xdr:col>19</xdr:col>
      <xdr:colOff>177800</xdr:colOff>
      <xdr:row>95</xdr:row>
      <xdr:rowOff>102840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192798"/>
          <a:ext cx="889000" cy="19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105305</xdr:rowOff>
    </xdr:from>
    <xdr:to>
      <xdr:col>20</xdr:col>
      <xdr:colOff>38100</xdr:colOff>
      <xdr:row>97</xdr:row>
      <xdr:rowOff>35455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26582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76498</xdr:rowOff>
    </xdr:from>
    <xdr:to>
      <xdr:col>15</xdr:col>
      <xdr:colOff>50800</xdr:colOff>
      <xdr:row>96</xdr:row>
      <xdr:rowOff>50340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192798"/>
          <a:ext cx="889000" cy="31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161846</xdr:rowOff>
    </xdr:from>
    <xdr:to>
      <xdr:col>15</xdr:col>
      <xdr:colOff>101600</xdr:colOff>
      <xdr:row>96</xdr:row>
      <xdr:rowOff>91996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83123</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50340</xdr:rowOff>
    </xdr:from>
    <xdr:to>
      <xdr:col>10</xdr:col>
      <xdr:colOff>114300</xdr:colOff>
      <xdr:row>96</xdr:row>
      <xdr:rowOff>73341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09540"/>
          <a:ext cx="889000" cy="2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42973</xdr:rowOff>
    </xdr:from>
    <xdr:to>
      <xdr:col>10</xdr:col>
      <xdr:colOff>165100</xdr:colOff>
      <xdr:row>97</xdr:row>
      <xdr:rowOff>144573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135700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69208</xdr:rowOff>
    </xdr:from>
    <xdr:to>
      <xdr:col>6</xdr:col>
      <xdr:colOff>38100</xdr:colOff>
      <xdr:row>97</xdr:row>
      <xdr:rowOff>170808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161935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79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4068</xdr:rowOff>
    </xdr:from>
    <xdr:to>
      <xdr:col>24</xdr:col>
      <xdr:colOff>114300</xdr:colOff>
      <xdr:row>95</xdr:row>
      <xdr:rowOff>105668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29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26945</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4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52040</xdr:rowOff>
    </xdr:from>
    <xdr:to>
      <xdr:col>20</xdr:col>
      <xdr:colOff>38100</xdr:colOff>
      <xdr:row>95</xdr:row>
      <xdr:rowOff>153640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3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170167</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11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25698</xdr:rowOff>
    </xdr:from>
    <xdr:to>
      <xdr:col>15</xdr:col>
      <xdr:colOff>101600</xdr:colOff>
      <xdr:row>94</xdr:row>
      <xdr:rowOff>127298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4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143825</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917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170990</xdr:rowOff>
    </xdr:from>
    <xdr:to>
      <xdr:col>10</xdr:col>
      <xdr:colOff>165100</xdr:colOff>
      <xdr:row>96</xdr:row>
      <xdr:rowOff>101140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5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117667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23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22541</xdr:rowOff>
    </xdr:from>
    <xdr:to>
      <xdr:col>6</xdr:col>
      <xdr:colOff>38100</xdr:colOff>
      <xdr:row>96</xdr:row>
      <xdr:rowOff>124141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8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140668</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25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43825</xdr:rowOff>
    </xdr:from>
    <xdr:to>
      <xdr:col>54</xdr:col>
      <xdr:colOff>189865</xdr:colOff>
      <xdr:row>37</xdr:row>
      <xdr:rowOff>54597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187325"/>
          <a:ext cx="1270" cy="1210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58424</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4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54597</xdr:rowOff>
    </xdr:from>
    <xdr:to>
      <xdr:col>55</xdr:col>
      <xdr:colOff>88900</xdr:colOff>
      <xdr:row>37</xdr:row>
      <xdr:rowOff>54597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39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161952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496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43825</xdr:rowOff>
    </xdr:from>
    <xdr:to>
      <xdr:col>55</xdr:col>
      <xdr:colOff>88900</xdr:colOff>
      <xdr:row>30</xdr:row>
      <xdr:rowOff>43825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18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144862</xdr:rowOff>
    </xdr:from>
    <xdr:to>
      <xdr:col>55</xdr:col>
      <xdr:colOff>0</xdr:colOff>
      <xdr:row>36</xdr:row>
      <xdr:rowOff>6134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145612"/>
          <a:ext cx="838200" cy="3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134857</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5792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111980</xdr:rowOff>
    </xdr:from>
    <xdr:to>
      <xdr:col>55</xdr:col>
      <xdr:colOff>50800</xdr:colOff>
      <xdr:row>35</xdr:row>
      <xdr:rowOff>42130</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594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6134</xdr:rowOff>
    </xdr:from>
    <xdr:to>
      <xdr:col>50</xdr:col>
      <xdr:colOff>114300</xdr:colOff>
      <xdr:row>36</xdr:row>
      <xdr:rowOff>16142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178334"/>
          <a:ext cx="8890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122838</xdr:rowOff>
    </xdr:from>
    <xdr:to>
      <xdr:col>50</xdr:col>
      <xdr:colOff>165100</xdr:colOff>
      <xdr:row>35</xdr:row>
      <xdr:rowOff>52988</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69515</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72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118655</xdr:rowOff>
    </xdr:from>
    <xdr:to>
      <xdr:col>45</xdr:col>
      <xdr:colOff>177800</xdr:colOff>
      <xdr:row>36</xdr:row>
      <xdr:rowOff>16142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5605055"/>
          <a:ext cx="889000" cy="5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167872</xdr:rowOff>
    </xdr:from>
    <xdr:to>
      <xdr:col>46</xdr:col>
      <xdr:colOff>38100</xdr:colOff>
      <xdr:row>35</xdr:row>
      <xdr:rowOff>98022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114549</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118655</xdr:rowOff>
    </xdr:from>
    <xdr:to>
      <xdr:col>41</xdr:col>
      <xdr:colOff>50800</xdr:colOff>
      <xdr:row>36</xdr:row>
      <xdr:rowOff>142722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605055"/>
          <a:ext cx="889000" cy="70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38105</xdr:rowOff>
    </xdr:from>
    <xdr:to>
      <xdr:col>41</xdr:col>
      <xdr:colOff>101600</xdr:colOff>
      <xdr:row>32</xdr:row>
      <xdr:rowOff>139705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156232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143920</xdr:rowOff>
    </xdr:from>
    <xdr:to>
      <xdr:col>36</xdr:col>
      <xdr:colOff>165100</xdr:colOff>
      <xdr:row>36</xdr:row>
      <xdr:rowOff>74070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90597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94062</xdr:rowOff>
    </xdr:from>
    <xdr:to>
      <xdr:col>55</xdr:col>
      <xdr:colOff>50800</xdr:colOff>
      <xdr:row>36</xdr:row>
      <xdr:rowOff>24212</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09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72489</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73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126784</xdr:rowOff>
    </xdr:from>
    <xdr:to>
      <xdr:col>50</xdr:col>
      <xdr:colOff>165100</xdr:colOff>
      <xdr:row>36</xdr:row>
      <xdr:rowOff>56934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2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48061</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22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136792</xdr:rowOff>
    </xdr:from>
    <xdr:to>
      <xdr:col>46</xdr:col>
      <xdr:colOff>38100</xdr:colOff>
      <xdr:row>36</xdr:row>
      <xdr:rowOff>66942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3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58069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3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67855</xdr:rowOff>
    </xdr:from>
    <xdr:to>
      <xdr:col>41</xdr:col>
      <xdr:colOff>101600</xdr:colOff>
      <xdr:row>32</xdr:row>
      <xdr:rowOff>169455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55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160582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6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91922</xdr:rowOff>
    </xdr:from>
    <xdr:to>
      <xdr:col>36</xdr:col>
      <xdr:colOff>165100</xdr:colOff>
      <xdr:row>37</xdr:row>
      <xdr:rowOff>22072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6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13199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35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82907</xdr:rowOff>
    </xdr:from>
    <xdr:to>
      <xdr:col>54</xdr:col>
      <xdr:colOff>189865</xdr:colOff>
      <xdr:row>59</xdr:row>
      <xdr:rowOff>58206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55407"/>
          <a:ext cx="1270" cy="15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62033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7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58206</xdr:rowOff>
    </xdr:from>
    <xdr:to>
      <xdr:col>55</xdr:col>
      <xdr:colOff>88900</xdr:colOff>
      <xdr:row>59</xdr:row>
      <xdr:rowOff>58206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29584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3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82907</xdr:rowOff>
    </xdr:from>
    <xdr:to>
      <xdr:col>55</xdr:col>
      <xdr:colOff>88900</xdr:colOff>
      <xdr:row>50</xdr:row>
      <xdr:rowOff>82907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5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103735</xdr:rowOff>
    </xdr:from>
    <xdr:to>
      <xdr:col>55</xdr:col>
      <xdr:colOff>0</xdr:colOff>
      <xdr:row>58</xdr:row>
      <xdr:rowOff>154084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47835"/>
          <a:ext cx="838200" cy="5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33535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061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10658</xdr:rowOff>
    </xdr:from>
    <xdr:to>
      <xdr:col>55</xdr:col>
      <xdr:colOff>50800</xdr:colOff>
      <xdr:row>58</xdr:row>
      <xdr:rowOff>112258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14270</xdr:rowOff>
    </xdr:from>
    <xdr:to>
      <xdr:col>50</xdr:col>
      <xdr:colOff>114300</xdr:colOff>
      <xdr:row>58</xdr:row>
      <xdr:rowOff>154084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58370"/>
          <a:ext cx="889000" cy="13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37230</xdr:rowOff>
    </xdr:from>
    <xdr:to>
      <xdr:col>50</xdr:col>
      <xdr:colOff>165100</xdr:colOff>
      <xdr:row>58</xdr:row>
      <xdr:rowOff>138830</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155357</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56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14270</xdr:rowOff>
    </xdr:from>
    <xdr:to>
      <xdr:col>45</xdr:col>
      <xdr:colOff>177800</xdr:colOff>
      <xdr:row>58</xdr:row>
      <xdr:rowOff>149937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958370"/>
          <a:ext cx="889000" cy="13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20232</xdr:rowOff>
    </xdr:from>
    <xdr:to>
      <xdr:col>46</xdr:col>
      <xdr:colOff>38100</xdr:colOff>
      <xdr:row>58</xdr:row>
      <xdr:rowOff>121832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112959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5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86582</xdr:rowOff>
    </xdr:from>
    <xdr:to>
      <xdr:col>41</xdr:col>
      <xdr:colOff>50800</xdr:colOff>
      <xdr:row>58</xdr:row>
      <xdr:rowOff>149937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30682"/>
          <a:ext cx="889000" cy="6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12931</xdr:rowOff>
    </xdr:from>
    <xdr:to>
      <xdr:col>41</xdr:col>
      <xdr:colOff>101600</xdr:colOff>
      <xdr:row>58</xdr:row>
      <xdr:rowOff>114531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13360</xdr:rowOff>
    </xdr:from>
    <xdr:to>
      <xdr:col>36</xdr:col>
      <xdr:colOff>165100</xdr:colOff>
      <xdr:row>58</xdr:row>
      <xdr:rowOff>114960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131487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52935</xdr:rowOff>
    </xdr:from>
    <xdr:to>
      <xdr:col>55</xdr:col>
      <xdr:colOff>50800</xdr:colOff>
      <xdr:row>58</xdr:row>
      <xdr:rowOff>154535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9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160536</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33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103284</xdr:rowOff>
    </xdr:from>
    <xdr:to>
      <xdr:col>50</xdr:col>
      <xdr:colOff>165100</xdr:colOff>
      <xdr:row>59</xdr:row>
      <xdr:rowOff>33434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4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24561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1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134920</xdr:rowOff>
    </xdr:from>
    <xdr:to>
      <xdr:col>46</xdr:col>
      <xdr:colOff>38100</xdr:colOff>
      <xdr:row>58</xdr:row>
      <xdr:rowOff>65070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0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81597</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68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99137</xdr:rowOff>
    </xdr:from>
    <xdr:to>
      <xdr:col>41</xdr:col>
      <xdr:colOff>101600</xdr:colOff>
      <xdr:row>59</xdr:row>
      <xdr:rowOff>29287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4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20414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13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35782</xdr:rowOff>
    </xdr:from>
    <xdr:to>
      <xdr:col>36</xdr:col>
      <xdr:colOff>165100</xdr:colOff>
      <xdr:row>58</xdr:row>
      <xdr:rowOff>137382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7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128509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7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77284</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78784"/>
          <a:ext cx="1270" cy="151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23961</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77284</xdr:rowOff>
    </xdr:from>
    <xdr:to>
      <xdr:col>55</xdr:col>
      <xdr:colOff>88900</xdr:colOff>
      <xdr:row>70</xdr:row>
      <xdr:rowOff>77284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31738</xdr:rowOff>
    </xdr:from>
    <xdr:to>
      <xdr:col>55</xdr:col>
      <xdr:colOff>0</xdr:colOff>
      <xdr:row>79</xdr:row>
      <xdr:rowOff>40994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576288"/>
          <a:ext cx="838200" cy="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123427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25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100550</xdr:rowOff>
    </xdr:from>
    <xdr:to>
      <xdr:col>55</xdr:col>
      <xdr:colOff>50800</xdr:colOff>
      <xdr:row>79</xdr:row>
      <xdr:rowOff>30700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31738</xdr:rowOff>
    </xdr:from>
    <xdr:to>
      <xdr:col>50</xdr:col>
      <xdr:colOff>114300</xdr:colOff>
      <xdr:row>79</xdr:row>
      <xdr:rowOff>40728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576288"/>
          <a:ext cx="889000" cy="8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110896</xdr:rowOff>
    </xdr:from>
    <xdr:to>
      <xdr:col>50</xdr:col>
      <xdr:colOff>165100</xdr:colOff>
      <xdr:row>79</xdr:row>
      <xdr:rowOff>41046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8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57573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5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30767</xdr:rowOff>
    </xdr:from>
    <xdr:to>
      <xdr:col>45</xdr:col>
      <xdr:colOff>177800</xdr:colOff>
      <xdr:row>79</xdr:row>
      <xdr:rowOff>40728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575317"/>
          <a:ext cx="889000" cy="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112852</xdr:rowOff>
    </xdr:from>
    <xdr:to>
      <xdr:col>46</xdr:col>
      <xdr:colOff>38100</xdr:colOff>
      <xdr:row>79</xdr:row>
      <xdr:rowOff>43002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59529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6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30767</xdr:rowOff>
    </xdr:from>
    <xdr:to>
      <xdr:col>41</xdr:col>
      <xdr:colOff>50800</xdr:colOff>
      <xdr:row>79</xdr:row>
      <xdr:rowOff>41128</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75317"/>
          <a:ext cx="889000" cy="10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96785</xdr:rowOff>
    </xdr:from>
    <xdr:to>
      <xdr:col>41</xdr:col>
      <xdr:colOff>101600</xdr:colOff>
      <xdr:row>79</xdr:row>
      <xdr:rowOff>26935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43462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4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88103</xdr:rowOff>
    </xdr:from>
    <xdr:to>
      <xdr:col>36</xdr:col>
      <xdr:colOff>165100</xdr:colOff>
      <xdr:row>79</xdr:row>
      <xdr:rowOff>18253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34780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161644</xdr:rowOff>
    </xdr:from>
    <xdr:to>
      <xdr:col>55</xdr:col>
      <xdr:colOff>50800</xdr:colOff>
      <xdr:row>79</xdr:row>
      <xdr:rowOff>91794</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3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78978</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5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152388</xdr:rowOff>
    </xdr:from>
    <xdr:to>
      <xdr:col>50</xdr:col>
      <xdr:colOff>165100</xdr:colOff>
      <xdr:row>79</xdr:row>
      <xdr:rowOff>82538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2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73665</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61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161378</xdr:rowOff>
    </xdr:from>
    <xdr:to>
      <xdr:col>46</xdr:col>
      <xdr:colOff>38100</xdr:colOff>
      <xdr:row>79</xdr:row>
      <xdr:rowOff>91528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3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82655</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62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151417</xdr:rowOff>
    </xdr:from>
    <xdr:to>
      <xdr:col>41</xdr:col>
      <xdr:colOff>101600</xdr:colOff>
      <xdr:row>79</xdr:row>
      <xdr:rowOff>81567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72694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617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161778</xdr:rowOff>
    </xdr:from>
    <xdr:to>
      <xdr:col>36</xdr:col>
      <xdr:colOff>165100</xdr:colOff>
      <xdr:row>79</xdr:row>
      <xdr:rowOff>91928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3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83055</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62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32414</xdr:rowOff>
    </xdr:from>
    <xdr:to>
      <xdr:col>54</xdr:col>
      <xdr:colOff>189865</xdr:colOff>
      <xdr:row>99</xdr:row>
      <xdr:rowOff>5234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364"/>
          <a:ext cx="1270" cy="134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9061</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8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5234</xdr:rowOff>
    </xdr:from>
    <xdr:to>
      <xdr:col>55</xdr:col>
      <xdr:colOff>88900</xdr:colOff>
      <xdr:row>99</xdr:row>
      <xdr:rowOff>5234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150541</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32414</xdr:rowOff>
    </xdr:from>
    <xdr:to>
      <xdr:col>55</xdr:col>
      <xdr:colOff>88900</xdr:colOff>
      <xdr:row>91</xdr:row>
      <xdr:rowOff>32414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42994</xdr:rowOff>
    </xdr:from>
    <xdr:to>
      <xdr:col>55</xdr:col>
      <xdr:colOff>0</xdr:colOff>
      <xdr:row>97</xdr:row>
      <xdr:rowOff>166103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73644"/>
          <a:ext cx="838200" cy="12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8839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39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30412</xdr:rowOff>
    </xdr:from>
    <xdr:to>
      <xdr:col>55</xdr:col>
      <xdr:colOff>50800</xdr:colOff>
      <xdr:row>97</xdr:row>
      <xdr:rowOff>132012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16954</xdr:rowOff>
    </xdr:from>
    <xdr:to>
      <xdr:col>50</xdr:col>
      <xdr:colOff>114300</xdr:colOff>
      <xdr:row>97</xdr:row>
      <xdr:rowOff>166103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476154"/>
          <a:ext cx="889000" cy="32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65343</xdr:rowOff>
    </xdr:from>
    <xdr:to>
      <xdr:col>50</xdr:col>
      <xdr:colOff>165100</xdr:colOff>
      <xdr:row>97</xdr:row>
      <xdr:rowOff>166943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9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12020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4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16954</xdr:rowOff>
    </xdr:from>
    <xdr:to>
      <xdr:col>45</xdr:col>
      <xdr:colOff>177800</xdr:colOff>
      <xdr:row>97</xdr:row>
      <xdr:rowOff>156163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476154"/>
          <a:ext cx="889000" cy="31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36813</xdr:rowOff>
    </xdr:from>
    <xdr:to>
      <xdr:col>46</xdr:col>
      <xdr:colOff>38100</xdr:colOff>
      <xdr:row>97</xdr:row>
      <xdr:rowOff>138413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129540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76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157218</xdr:rowOff>
    </xdr:from>
    <xdr:to>
      <xdr:col>41</xdr:col>
      <xdr:colOff>50800</xdr:colOff>
      <xdr:row>97</xdr:row>
      <xdr:rowOff>156163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616418"/>
          <a:ext cx="889000" cy="17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67187</xdr:rowOff>
    </xdr:from>
    <xdr:to>
      <xdr:col>41</xdr:col>
      <xdr:colOff>101600</xdr:colOff>
      <xdr:row>97</xdr:row>
      <xdr:rowOff>168787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9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13864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7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65305</xdr:rowOff>
    </xdr:from>
    <xdr:to>
      <xdr:col>36</xdr:col>
      <xdr:colOff>165100</xdr:colOff>
      <xdr:row>97</xdr:row>
      <xdr:rowOff>166905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9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158032</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163644</xdr:rowOff>
    </xdr:from>
    <xdr:to>
      <xdr:col>55</xdr:col>
      <xdr:colOff>50800</xdr:colOff>
      <xdr:row>97</xdr:row>
      <xdr:rowOff>93794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62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15071</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7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115303</xdr:rowOff>
    </xdr:from>
    <xdr:to>
      <xdr:col>50</xdr:col>
      <xdr:colOff>165100</xdr:colOff>
      <xdr:row>98</xdr:row>
      <xdr:rowOff>45453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4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36580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3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137604</xdr:rowOff>
    </xdr:from>
    <xdr:to>
      <xdr:col>46</xdr:col>
      <xdr:colOff>38100</xdr:colOff>
      <xdr:row>96</xdr:row>
      <xdr:rowOff>67754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4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84281</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20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105363</xdr:rowOff>
    </xdr:from>
    <xdr:to>
      <xdr:col>41</xdr:col>
      <xdr:colOff>101600</xdr:colOff>
      <xdr:row>98</xdr:row>
      <xdr:rowOff>35513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3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26640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82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106418</xdr:rowOff>
    </xdr:from>
    <xdr:to>
      <xdr:col>36</xdr:col>
      <xdr:colOff>165100</xdr:colOff>
      <xdr:row>97</xdr:row>
      <xdr:rowOff>36568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6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53095</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340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78426</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21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25103</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499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78426</xdr:rowOff>
    </xdr:from>
    <xdr:to>
      <xdr:col>86</xdr:col>
      <xdr:colOff>25400</xdr:colOff>
      <xdr:row>30</xdr:row>
      <xdr:rowOff>78426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2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41446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85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18569</xdr:rowOff>
    </xdr:from>
    <xdr:to>
      <xdr:col>85</xdr:col>
      <xdr:colOff>177800</xdr:colOff>
      <xdr:row>38</xdr:row>
      <xdr:rowOff>120169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3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24741</xdr:rowOff>
    </xdr:from>
    <xdr:to>
      <xdr:col>81</xdr:col>
      <xdr:colOff>101600</xdr:colOff>
      <xdr:row>38</xdr:row>
      <xdr:rowOff>126341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3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142868</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3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38800</xdr:rowOff>
    </xdr:from>
    <xdr:to>
      <xdr:col>76</xdr:col>
      <xdr:colOff>165100</xdr:colOff>
      <xdr:row>38</xdr:row>
      <xdr:rowOff>140400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156927</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32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41612</xdr:rowOff>
    </xdr:from>
    <xdr:to>
      <xdr:col>72</xdr:col>
      <xdr:colOff>38100</xdr:colOff>
      <xdr:row>38</xdr:row>
      <xdr:rowOff>143212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159739</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48845</xdr:rowOff>
    </xdr:from>
    <xdr:to>
      <xdr:col>67</xdr:col>
      <xdr:colOff>101600</xdr:colOff>
      <xdr:row>38</xdr:row>
      <xdr:rowOff>150445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166972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80406</xdr:rowOff>
    </xdr:from>
    <xdr:to>
      <xdr:col>85</xdr:col>
      <xdr:colOff>126364</xdr:colOff>
      <xdr:row>78</xdr:row>
      <xdr:rowOff>136733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424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140560</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3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136733</xdr:rowOff>
    </xdr:from>
    <xdr:to>
      <xdr:col>86</xdr:col>
      <xdr:colOff>25400</xdr:colOff>
      <xdr:row>78</xdr:row>
      <xdr:rowOff>136733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27083</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20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80406</xdr:rowOff>
    </xdr:from>
    <xdr:to>
      <xdr:col>86</xdr:col>
      <xdr:colOff>25400</xdr:colOff>
      <xdr:row>72</xdr:row>
      <xdr:rowOff>80406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42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146558</xdr:rowOff>
    </xdr:from>
    <xdr:to>
      <xdr:col>85</xdr:col>
      <xdr:colOff>127000</xdr:colOff>
      <xdr:row>78</xdr:row>
      <xdr:rowOff>21541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348208"/>
          <a:ext cx="838200" cy="4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65682</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42805</xdr:rowOff>
    </xdr:from>
    <xdr:to>
      <xdr:col>85</xdr:col>
      <xdr:colOff>177800</xdr:colOff>
      <xdr:row>76</xdr:row>
      <xdr:rowOff>144405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7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19758</xdr:rowOff>
    </xdr:from>
    <xdr:to>
      <xdr:col>81</xdr:col>
      <xdr:colOff>50800</xdr:colOff>
      <xdr:row>78</xdr:row>
      <xdr:rowOff>21541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221408"/>
          <a:ext cx="889000" cy="17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39357</xdr:rowOff>
    </xdr:from>
    <xdr:to>
      <xdr:col>81</xdr:col>
      <xdr:colOff>101600</xdr:colOff>
      <xdr:row>76</xdr:row>
      <xdr:rowOff>140957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157485</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4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19758</xdr:rowOff>
    </xdr:from>
    <xdr:to>
      <xdr:col>76</xdr:col>
      <xdr:colOff>114300</xdr:colOff>
      <xdr:row>77</xdr:row>
      <xdr:rowOff>131722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221408"/>
          <a:ext cx="8890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57719</xdr:rowOff>
    </xdr:from>
    <xdr:to>
      <xdr:col>76</xdr:col>
      <xdr:colOff>165100</xdr:colOff>
      <xdr:row>76</xdr:row>
      <xdr:rowOff>159319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4396</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131722</xdr:rowOff>
    </xdr:from>
    <xdr:to>
      <xdr:col>71</xdr:col>
      <xdr:colOff>177800</xdr:colOff>
      <xdr:row>77</xdr:row>
      <xdr:rowOff>171146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333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79587</xdr:rowOff>
    </xdr:from>
    <xdr:to>
      <xdr:col>72</xdr:col>
      <xdr:colOff>38100</xdr:colOff>
      <xdr:row>77</xdr:row>
      <xdr:rowOff>9737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26264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88506</xdr:rowOff>
    </xdr:from>
    <xdr:to>
      <xdr:col>67</xdr:col>
      <xdr:colOff>101600</xdr:colOff>
      <xdr:row>77</xdr:row>
      <xdr:rowOff>18656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35184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95758</xdr:rowOff>
    </xdr:from>
    <xdr:to>
      <xdr:col>85</xdr:col>
      <xdr:colOff>177800</xdr:colOff>
      <xdr:row>78</xdr:row>
      <xdr:rowOff>25908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9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74185</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75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142191</xdr:rowOff>
    </xdr:from>
    <xdr:to>
      <xdr:col>81</xdr:col>
      <xdr:colOff>101600</xdr:colOff>
      <xdr:row>78</xdr:row>
      <xdr:rowOff>72341</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34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63468</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43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140408</xdr:rowOff>
    </xdr:from>
    <xdr:to>
      <xdr:col>76</xdr:col>
      <xdr:colOff>165100</xdr:colOff>
      <xdr:row>77</xdr:row>
      <xdr:rowOff>70558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7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61685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6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80922</xdr:rowOff>
    </xdr:from>
    <xdr:to>
      <xdr:col>72</xdr:col>
      <xdr:colOff>38100</xdr:colOff>
      <xdr:row>78</xdr:row>
      <xdr:rowOff>11072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8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2199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37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120346</xdr:rowOff>
    </xdr:from>
    <xdr:to>
      <xdr:col>67</xdr:col>
      <xdr:colOff>101600</xdr:colOff>
      <xdr:row>78</xdr:row>
      <xdr:rowOff>50496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3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41623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4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60506</xdr:rowOff>
    </xdr:from>
    <xdr:to>
      <xdr:col>85</xdr:col>
      <xdr:colOff>126364</xdr:colOff>
      <xdr:row>99</xdr:row>
      <xdr:rowOff>94754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91006"/>
          <a:ext cx="1269" cy="1577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98581</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7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94754</xdr:rowOff>
    </xdr:from>
    <xdr:to>
      <xdr:col>86</xdr:col>
      <xdr:colOff>25400</xdr:colOff>
      <xdr:row>99</xdr:row>
      <xdr:rowOff>94754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60506</xdr:rowOff>
    </xdr:from>
    <xdr:to>
      <xdr:col>86</xdr:col>
      <xdr:colOff>25400</xdr:colOff>
      <xdr:row>90</xdr:row>
      <xdr:rowOff>60506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9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132280</xdr:rowOff>
    </xdr:from>
    <xdr:to>
      <xdr:col>85</xdr:col>
      <xdr:colOff>127000</xdr:colOff>
      <xdr:row>98</xdr:row>
      <xdr:rowOff>145748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934380"/>
          <a:ext cx="838200" cy="1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92572</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894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114145</xdr:rowOff>
    </xdr:from>
    <xdr:to>
      <xdr:col>85</xdr:col>
      <xdr:colOff>177800</xdr:colOff>
      <xdr:row>99</xdr:row>
      <xdr:rowOff>44295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136537</xdr:rowOff>
    </xdr:from>
    <xdr:to>
      <xdr:col>81</xdr:col>
      <xdr:colOff>50800</xdr:colOff>
      <xdr:row>98</xdr:row>
      <xdr:rowOff>145748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938637"/>
          <a:ext cx="889000" cy="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118791</xdr:rowOff>
    </xdr:from>
    <xdr:to>
      <xdr:col>81</xdr:col>
      <xdr:colOff>101600</xdr:colOff>
      <xdr:row>99</xdr:row>
      <xdr:rowOff>48941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40068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701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136537</xdr:rowOff>
    </xdr:from>
    <xdr:to>
      <xdr:col>76</xdr:col>
      <xdr:colOff>114300</xdr:colOff>
      <xdr:row>98</xdr:row>
      <xdr:rowOff>160427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938637"/>
          <a:ext cx="889000" cy="2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98070</xdr:rowOff>
    </xdr:from>
    <xdr:to>
      <xdr:col>76</xdr:col>
      <xdr:colOff>165100</xdr:colOff>
      <xdr:row>99</xdr:row>
      <xdr:rowOff>28220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19347</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99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160427</xdr:rowOff>
    </xdr:from>
    <xdr:to>
      <xdr:col>71</xdr:col>
      <xdr:colOff>177800</xdr:colOff>
      <xdr:row>98</xdr:row>
      <xdr:rowOff>161754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962527"/>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144523</xdr:rowOff>
    </xdr:from>
    <xdr:to>
      <xdr:col>72</xdr:col>
      <xdr:colOff>38100</xdr:colOff>
      <xdr:row>99</xdr:row>
      <xdr:rowOff>74673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65800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703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169461</xdr:rowOff>
    </xdr:from>
    <xdr:to>
      <xdr:col>67</xdr:col>
      <xdr:colOff>101600</xdr:colOff>
      <xdr:row>99</xdr:row>
      <xdr:rowOff>99611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90738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706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81480</xdr:rowOff>
    </xdr:from>
    <xdr:to>
      <xdr:col>85</xdr:col>
      <xdr:colOff>177800</xdr:colOff>
      <xdr:row>99</xdr:row>
      <xdr:rowOff>11630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104357</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35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94948</xdr:rowOff>
    </xdr:from>
    <xdr:to>
      <xdr:col>81</xdr:col>
      <xdr:colOff>101600</xdr:colOff>
      <xdr:row>99</xdr:row>
      <xdr:rowOff>25098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9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41625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67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85737</xdr:rowOff>
    </xdr:from>
    <xdr:to>
      <xdr:col>76</xdr:col>
      <xdr:colOff>165100</xdr:colOff>
      <xdr:row>99</xdr:row>
      <xdr:rowOff>15887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8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32414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66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109627</xdr:rowOff>
    </xdr:from>
    <xdr:to>
      <xdr:col>72</xdr:col>
      <xdr:colOff>38100</xdr:colOff>
      <xdr:row>99</xdr:row>
      <xdr:rowOff>39777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56304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68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110954</xdr:rowOff>
    </xdr:from>
    <xdr:to>
      <xdr:col>67</xdr:col>
      <xdr:colOff>101600</xdr:colOff>
      <xdr:row>99</xdr:row>
      <xdr:rowOff>41104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1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57631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68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22725</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66225"/>
          <a:ext cx="1269" cy="148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140852</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4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22725</xdr:rowOff>
    </xdr:from>
    <xdr:to>
      <xdr:col>116</xdr:col>
      <xdr:colOff>152400</xdr:colOff>
      <xdr:row>30</xdr:row>
      <xdr:rowOff>22725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116840</xdr:rowOff>
    </xdr:from>
    <xdr:to>
      <xdr:col>116</xdr:col>
      <xdr:colOff>63500</xdr:colOff>
      <xdr:row>38</xdr:row>
      <xdr:rowOff>121846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631940"/>
          <a:ext cx="838200" cy="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2415</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46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150988</xdr:rowOff>
    </xdr:from>
    <xdr:to>
      <xdr:col>116</xdr:col>
      <xdr:colOff>114300</xdr:colOff>
      <xdr:row>38</xdr:row>
      <xdr:rowOff>81138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121846</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0434300" y="6636946"/>
          <a:ext cx="889000" cy="1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168339</xdr:rowOff>
    </xdr:from>
    <xdr:to>
      <xdr:col>112</xdr:col>
      <xdr:colOff>38100</xdr:colOff>
      <xdr:row>38</xdr:row>
      <xdr:rowOff>98489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1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115016</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8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171265</xdr:rowOff>
    </xdr:from>
    <xdr:to>
      <xdr:col>107</xdr:col>
      <xdr:colOff>101600</xdr:colOff>
      <xdr:row>38</xdr:row>
      <xdr:rowOff>101415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117942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24709</xdr:rowOff>
    </xdr:from>
    <xdr:to>
      <xdr:col>102</xdr:col>
      <xdr:colOff>165100</xdr:colOff>
      <xdr:row>38</xdr:row>
      <xdr:rowOff>126309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142836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36757</xdr:rowOff>
    </xdr:from>
    <xdr:to>
      <xdr:col>98</xdr:col>
      <xdr:colOff>38100</xdr:colOff>
      <xdr:row>38</xdr:row>
      <xdr:rowOff>138357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154883</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66040</xdr:rowOff>
    </xdr:from>
    <xdr:to>
      <xdr:col>116</xdr:col>
      <xdr:colOff>114300</xdr:colOff>
      <xdr:row>38</xdr:row>
      <xdr:rowOff>167640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152417</xdr:rowOff>
    </xdr:from>
    <xdr:ext cx="469744"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49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71046</xdr:rowOff>
    </xdr:from>
    <xdr:to>
      <xdr:col>112</xdr:col>
      <xdr:colOff>38100</xdr:colOff>
      <xdr:row>39</xdr:row>
      <xdr:rowOff>1196</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58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163773</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4017" y="667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87313</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31263"/>
          <a:ext cx="1269"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33990</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60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87313</xdr:rowOff>
    </xdr:from>
    <xdr:to>
      <xdr:col>116</xdr:col>
      <xdr:colOff>152400</xdr:colOff>
      <xdr:row>51</xdr:row>
      <xdr:rowOff>87313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3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38144</xdr:rowOff>
    </xdr:from>
    <xdr:to>
      <xdr:col>116</xdr:col>
      <xdr:colOff>63500</xdr:colOff>
      <xdr:row>59</xdr:row>
      <xdr:rowOff>39306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153694"/>
          <a:ext cx="8382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133189</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58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110312</xdr:rowOff>
    </xdr:from>
    <xdr:to>
      <xdr:col>116</xdr:col>
      <xdr:colOff>114300</xdr:colOff>
      <xdr:row>59</xdr:row>
      <xdr:rowOff>40462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39306</xdr:rowOff>
    </xdr:from>
    <xdr:to>
      <xdr:col>111</xdr:col>
      <xdr:colOff>177800</xdr:colOff>
      <xdr:row>59</xdr:row>
      <xdr:rowOff>40545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54856"/>
          <a:ext cx="889000" cy="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110560</xdr:rowOff>
    </xdr:from>
    <xdr:to>
      <xdr:col>112</xdr:col>
      <xdr:colOff>38100</xdr:colOff>
      <xdr:row>59</xdr:row>
      <xdr:rowOff>40710</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57237</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40545</xdr:rowOff>
    </xdr:from>
    <xdr:to>
      <xdr:col>107</xdr:col>
      <xdr:colOff>50800</xdr:colOff>
      <xdr:row>59</xdr:row>
      <xdr:rowOff>40887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156095"/>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108750</xdr:rowOff>
    </xdr:from>
    <xdr:to>
      <xdr:col>107</xdr:col>
      <xdr:colOff>101600</xdr:colOff>
      <xdr:row>59</xdr:row>
      <xdr:rowOff>38900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55427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40849</xdr:rowOff>
    </xdr:from>
    <xdr:to>
      <xdr:col>102</xdr:col>
      <xdr:colOff>114300</xdr:colOff>
      <xdr:row>59</xdr:row>
      <xdr:rowOff>40887</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56399"/>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103816</xdr:rowOff>
    </xdr:from>
    <xdr:to>
      <xdr:col>102</xdr:col>
      <xdr:colOff>165100</xdr:colOff>
      <xdr:row>59</xdr:row>
      <xdr:rowOff>33966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50493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113608</xdr:rowOff>
    </xdr:from>
    <xdr:to>
      <xdr:col>98</xdr:col>
      <xdr:colOff>38100</xdr:colOff>
      <xdr:row>59</xdr:row>
      <xdr:rowOff>43758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60285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158794</xdr:rowOff>
    </xdr:from>
    <xdr:to>
      <xdr:col>116</xdr:col>
      <xdr:colOff>114300</xdr:colOff>
      <xdr:row>59</xdr:row>
      <xdr:rowOff>88944</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0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88739</xdr:rowOff>
    </xdr:from>
    <xdr:ext cx="378565"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3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159956</xdr:rowOff>
    </xdr:from>
    <xdr:to>
      <xdr:col>112</xdr:col>
      <xdr:colOff>38100</xdr:colOff>
      <xdr:row>59</xdr:row>
      <xdr:rowOff>90106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81233</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4017" y="10196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161195</xdr:rowOff>
    </xdr:from>
    <xdr:to>
      <xdr:col>107</xdr:col>
      <xdr:colOff>101600</xdr:colOff>
      <xdr:row>59</xdr:row>
      <xdr:rowOff>91345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82472</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5017" y="10198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161537</xdr:rowOff>
    </xdr:from>
    <xdr:to>
      <xdr:col>102</xdr:col>
      <xdr:colOff>165100</xdr:colOff>
      <xdr:row>59</xdr:row>
      <xdr:rowOff>91687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82814</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6017" y="10198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161499</xdr:rowOff>
    </xdr:from>
    <xdr:to>
      <xdr:col>98</xdr:col>
      <xdr:colOff>38100</xdr:colOff>
      <xdr:row>59</xdr:row>
      <xdr:rowOff>91649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82776</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7017" y="1019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66908</xdr:rowOff>
    </xdr:from>
    <xdr:to>
      <xdr:col>116</xdr:col>
      <xdr:colOff>62864</xdr:colOff>
      <xdr:row>79</xdr:row>
      <xdr:rowOff>111234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68408"/>
          <a:ext cx="1269" cy="158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115061</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111234</xdr:rowOff>
    </xdr:from>
    <xdr:to>
      <xdr:col>116</xdr:col>
      <xdr:colOff>152400</xdr:colOff>
      <xdr:row>79</xdr:row>
      <xdr:rowOff>111234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5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13585</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4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66908</xdr:rowOff>
    </xdr:from>
    <xdr:to>
      <xdr:col>116</xdr:col>
      <xdr:colOff>152400</xdr:colOff>
      <xdr:row>70</xdr:row>
      <xdr:rowOff>66908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68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104442</xdr:rowOff>
    </xdr:from>
    <xdr:to>
      <xdr:col>116</xdr:col>
      <xdr:colOff>63500</xdr:colOff>
      <xdr:row>78</xdr:row>
      <xdr:rowOff>120366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3477542"/>
          <a:ext cx="838200" cy="1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135900</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99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113023</xdr:rowOff>
    </xdr:from>
    <xdr:to>
      <xdr:col>116</xdr:col>
      <xdr:colOff>114300</xdr:colOff>
      <xdr:row>77</xdr:row>
      <xdr:rowOff>43173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1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120366</xdr:rowOff>
    </xdr:from>
    <xdr:to>
      <xdr:col>111</xdr:col>
      <xdr:colOff>177800</xdr:colOff>
      <xdr:row>78</xdr:row>
      <xdr:rowOff>136620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3493466"/>
          <a:ext cx="889000" cy="1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94300</xdr:rowOff>
    </xdr:from>
    <xdr:to>
      <xdr:col>112</xdr:col>
      <xdr:colOff>38100</xdr:colOff>
      <xdr:row>77</xdr:row>
      <xdr:rowOff>24450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2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40977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89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129522</xdr:rowOff>
    </xdr:from>
    <xdr:to>
      <xdr:col>107</xdr:col>
      <xdr:colOff>50800</xdr:colOff>
      <xdr:row>78</xdr:row>
      <xdr:rowOff>136620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3502622"/>
          <a:ext cx="889000" cy="7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127860</xdr:rowOff>
    </xdr:from>
    <xdr:to>
      <xdr:col>107</xdr:col>
      <xdr:colOff>101600</xdr:colOff>
      <xdr:row>77</xdr:row>
      <xdr:rowOff>58010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5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74537</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93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121532</xdr:rowOff>
    </xdr:from>
    <xdr:to>
      <xdr:col>102</xdr:col>
      <xdr:colOff>114300</xdr:colOff>
      <xdr:row>78</xdr:row>
      <xdr:rowOff>129522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3151732"/>
          <a:ext cx="889000" cy="35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121786</xdr:rowOff>
    </xdr:from>
    <xdr:to>
      <xdr:col>102</xdr:col>
      <xdr:colOff>165100</xdr:colOff>
      <xdr:row>77</xdr:row>
      <xdr:rowOff>51936</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68463</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92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89847</xdr:rowOff>
    </xdr:from>
    <xdr:to>
      <xdr:col>98</xdr:col>
      <xdr:colOff>38100</xdr:colOff>
      <xdr:row>77</xdr:row>
      <xdr:rowOff>19997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11124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53642</xdr:rowOff>
    </xdr:from>
    <xdr:to>
      <xdr:col>116</xdr:col>
      <xdr:colOff>114300</xdr:colOff>
      <xdr:row>78</xdr:row>
      <xdr:rowOff>155242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426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32069</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34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69566</xdr:rowOff>
    </xdr:from>
    <xdr:to>
      <xdr:col>112</xdr:col>
      <xdr:colOff>38100</xdr:colOff>
      <xdr:row>78</xdr:row>
      <xdr:rowOff>171166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44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162293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53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85820</xdr:rowOff>
    </xdr:from>
    <xdr:to>
      <xdr:col>107</xdr:col>
      <xdr:colOff>101600</xdr:colOff>
      <xdr:row>79</xdr:row>
      <xdr:rowOff>15970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4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7097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355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78722</xdr:rowOff>
    </xdr:from>
    <xdr:to>
      <xdr:col>102</xdr:col>
      <xdr:colOff>165100</xdr:colOff>
      <xdr:row>79</xdr:row>
      <xdr:rowOff>8872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4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171449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354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70732</xdr:rowOff>
    </xdr:from>
    <xdr:to>
      <xdr:col>98</xdr:col>
      <xdr:colOff>38100</xdr:colOff>
      <xdr:row>77</xdr:row>
      <xdr:rowOff>882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10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17409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87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763,246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126,106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円となっており、類団平均よりは低い値で推移しているが、近年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人事院勧告による月例給の引き上げにより、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増加傾向にある。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人件費そのものを抑制していくことは非常に困難であるが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、新規採用職員の抑制による職員数の減や、委託業務に移行できるものは行っていくことにより、人件費の減少に努めていく。また、物件費については、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類団平均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乖離</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ふるさと納税に係る手数料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等が寄附額に応じて掛かってくるので、その経費が高止まりしていることが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影響している。消耗品費等の縮減に努めているが、縮減額以上に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委託料や光熱水費が増加しているため、今後の方針としては、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率により各課の予算を圧縮していく。普通建設事業費は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および土木費に係る工事費の影響により増加したが、類団平均よりは低くなっている。令和７年度までの歌詰橋の工事および小学校２校のトイレ改修工事が完了して以降は、大型事業が一定程度完了するため、それ以降の事業費の伸びについては、注視していきた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民生費の各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給付金事業の影響により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高校生世代までの医療費の無償化および自立支援に係る給付費の増加により、類団平均を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上回って推移しているので、扶助費の伸びについて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削減できるところは、削減を図っていきたい。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また、公債費については、銀行等引受債の繰上償還の影響により、定期償還額が減少しているため、今後も時機を見て、繰上償還を実施していく。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108458</xdr:rowOff>
    </xdr:from>
    <xdr:to>
      <xdr:col>24</xdr:col>
      <xdr:colOff>62865</xdr:colOff>
      <xdr:row>39</xdr:row>
      <xdr:rowOff>112395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3408"/>
          <a:ext cx="1270" cy="13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116222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0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112395</xdr:rowOff>
    </xdr:from>
    <xdr:to>
      <xdr:col>24</xdr:col>
      <xdr:colOff>152400</xdr:colOff>
      <xdr:row>39</xdr:row>
      <xdr:rowOff>112395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55135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108458</xdr:rowOff>
    </xdr:from>
    <xdr:to>
      <xdr:col>24</xdr:col>
      <xdr:colOff>152400</xdr:colOff>
      <xdr:row>31</xdr:row>
      <xdr:rowOff>108458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157480</xdr:rowOff>
    </xdr:from>
    <xdr:to>
      <xdr:col>24</xdr:col>
      <xdr:colOff>63500</xdr:colOff>
      <xdr:row>38</xdr:row>
      <xdr:rowOff>47371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01130"/>
          <a:ext cx="8382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1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47371</xdr:rowOff>
    </xdr:from>
    <xdr:to>
      <xdr:col>19</xdr:col>
      <xdr:colOff>177800</xdr:colOff>
      <xdr:row>38</xdr:row>
      <xdr:rowOff>83947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562471"/>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23495</xdr:rowOff>
    </xdr:from>
    <xdr:to>
      <xdr:col>20</xdr:col>
      <xdr:colOff>38100</xdr:colOff>
      <xdr:row>36</xdr:row>
      <xdr:rowOff>125095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141622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4445</xdr:rowOff>
    </xdr:from>
    <xdr:to>
      <xdr:col>15</xdr:col>
      <xdr:colOff>50800</xdr:colOff>
      <xdr:row>38</xdr:row>
      <xdr:rowOff>83947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519545"/>
          <a:ext cx="889000" cy="7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66675</xdr:rowOff>
    </xdr:from>
    <xdr:to>
      <xdr:col>15</xdr:col>
      <xdr:colOff>101600</xdr:colOff>
      <xdr:row>36</xdr:row>
      <xdr:rowOff>168275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13352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163195</xdr:rowOff>
    </xdr:from>
    <xdr:to>
      <xdr:col>10</xdr:col>
      <xdr:colOff>114300</xdr:colOff>
      <xdr:row>38</xdr:row>
      <xdr:rowOff>4445</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506845"/>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88646</xdr:rowOff>
    </xdr:from>
    <xdr:to>
      <xdr:col>10</xdr:col>
      <xdr:colOff>165100</xdr:colOff>
      <xdr:row>37</xdr:row>
      <xdr:rowOff>18796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35323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51689</xdr:rowOff>
    </xdr:from>
    <xdr:to>
      <xdr:col>6</xdr:col>
      <xdr:colOff>38100</xdr:colOff>
      <xdr:row>36</xdr:row>
      <xdr:rowOff>153289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169816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106680</xdr:rowOff>
    </xdr:from>
    <xdr:to>
      <xdr:col>24</xdr:col>
      <xdr:colOff>114300</xdr:colOff>
      <xdr:row>38</xdr:row>
      <xdr:rowOff>36830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5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85107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2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168021</xdr:rowOff>
    </xdr:from>
    <xdr:to>
      <xdr:col>20</xdr:col>
      <xdr:colOff>38100</xdr:colOff>
      <xdr:row>38</xdr:row>
      <xdr:rowOff>98171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1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89298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0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33147</xdr:rowOff>
    </xdr:from>
    <xdr:to>
      <xdr:col>15</xdr:col>
      <xdr:colOff>101600</xdr:colOff>
      <xdr:row>38</xdr:row>
      <xdr:rowOff>134747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4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125874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64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125095</xdr:rowOff>
    </xdr:from>
    <xdr:to>
      <xdr:col>10</xdr:col>
      <xdr:colOff>165100</xdr:colOff>
      <xdr:row>38</xdr:row>
      <xdr:rowOff>55245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46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46372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112395</xdr:rowOff>
    </xdr:from>
    <xdr:to>
      <xdr:col>6</xdr:col>
      <xdr:colOff>38100</xdr:colOff>
      <xdr:row>38</xdr:row>
      <xdr:rowOff>42545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33672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48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94405</xdr:rowOff>
    </xdr:from>
    <xdr:to>
      <xdr:col>24</xdr:col>
      <xdr:colOff>62865</xdr:colOff>
      <xdr:row>58</xdr:row>
      <xdr:rowOff>111055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9009805"/>
          <a:ext cx="1270" cy="104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114882</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111055</xdr:rowOff>
    </xdr:from>
    <xdr:to>
      <xdr:col>24</xdr:col>
      <xdr:colOff>152400</xdr:colOff>
      <xdr:row>58</xdr:row>
      <xdr:rowOff>111055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41082</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7850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94405</xdr:rowOff>
    </xdr:from>
    <xdr:to>
      <xdr:col>24</xdr:col>
      <xdr:colOff>152400</xdr:colOff>
      <xdr:row>52</xdr:row>
      <xdr:rowOff>94405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00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38463</xdr:rowOff>
    </xdr:from>
    <xdr:to>
      <xdr:col>24</xdr:col>
      <xdr:colOff>63500</xdr:colOff>
      <xdr:row>58</xdr:row>
      <xdr:rowOff>49388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982563"/>
          <a:ext cx="838200" cy="1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145298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917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166871</xdr:rowOff>
    </xdr:from>
    <xdr:to>
      <xdr:col>24</xdr:col>
      <xdr:colOff>114300</xdr:colOff>
      <xdr:row>58</xdr:row>
      <xdr:rowOff>97021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20905</xdr:rowOff>
    </xdr:from>
    <xdr:to>
      <xdr:col>19</xdr:col>
      <xdr:colOff>177800</xdr:colOff>
      <xdr:row>58</xdr:row>
      <xdr:rowOff>49388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965005"/>
          <a:ext cx="889000" cy="2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2391</xdr:rowOff>
    </xdr:from>
    <xdr:to>
      <xdr:col>20</xdr:col>
      <xdr:colOff>38100</xdr:colOff>
      <xdr:row>58</xdr:row>
      <xdr:rowOff>103991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95118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100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165404</xdr:rowOff>
    </xdr:from>
    <xdr:to>
      <xdr:col>15</xdr:col>
      <xdr:colOff>50800</xdr:colOff>
      <xdr:row>58</xdr:row>
      <xdr:rowOff>20905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938054"/>
          <a:ext cx="889000" cy="26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169463</xdr:rowOff>
    </xdr:from>
    <xdr:to>
      <xdr:col>15</xdr:col>
      <xdr:colOff>101600</xdr:colOff>
      <xdr:row>58</xdr:row>
      <xdr:rowOff>99613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90740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1003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165404</xdr:rowOff>
    </xdr:from>
    <xdr:to>
      <xdr:col>10</xdr:col>
      <xdr:colOff>114300</xdr:colOff>
      <xdr:row>58</xdr:row>
      <xdr:rowOff>36479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938054"/>
          <a:ext cx="889000" cy="4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140361</xdr:rowOff>
    </xdr:from>
    <xdr:to>
      <xdr:col>10</xdr:col>
      <xdr:colOff>165100</xdr:colOff>
      <xdr:row>58</xdr:row>
      <xdr:rowOff>70511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61638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10005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30176</xdr:rowOff>
    </xdr:from>
    <xdr:to>
      <xdr:col>6</xdr:col>
      <xdr:colOff>38100</xdr:colOff>
      <xdr:row>58</xdr:row>
      <xdr:rowOff>131776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7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122903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1006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159113</xdr:rowOff>
    </xdr:from>
    <xdr:to>
      <xdr:col>24</xdr:col>
      <xdr:colOff>114300</xdr:colOff>
      <xdr:row>58</xdr:row>
      <xdr:rowOff>89263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3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118490</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1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170038</xdr:rowOff>
    </xdr:from>
    <xdr:to>
      <xdr:col>20</xdr:col>
      <xdr:colOff>38100</xdr:colOff>
      <xdr:row>58</xdr:row>
      <xdr:rowOff>100188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4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116715</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717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141555</xdr:rowOff>
    </xdr:from>
    <xdr:to>
      <xdr:col>15</xdr:col>
      <xdr:colOff>101600</xdr:colOff>
      <xdr:row>58</xdr:row>
      <xdr:rowOff>71705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1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88232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89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114604</xdr:rowOff>
    </xdr:from>
    <xdr:to>
      <xdr:col>10</xdr:col>
      <xdr:colOff>165100</xdr:colOff>
      <xdr:row>58</xdr:row>
      <xdr:rowOff>44754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61281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6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157129</xdr:rowOff>
    </xdr:from>
    <xdr:to>
      <xdr:col>6</xdr:col>
      <xdr:colOff>38100</xdr:colOff>
      <xdr:row>58</xdr:row>
      <xdr:rowOff>87279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2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103806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70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85361</xdr:rowOff>
    </xdr:from>
    <xdr:to>
      <xdr:col>24</xdr:col>
      <xdr:colOff>62865</xdr:colOff>
      <xdr:row>77</xdr:row>
      <xdr:rowOff>54392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086861"/>
          <a:ext cx="1270" cy="116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58219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54392</xdr:rowOff>
    </xdr:from>
    <xdr:to>
      <xdr:col>24</xdr:col>
      <xdr:colOff>152400</xdr:colOff>
      <xdr:row>77</xdr:row>
      <xdr:rowOff>54392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5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32038</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86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85361</xdr:rowOff>
    </xdr:from>
    <xdr:to>
      <xdr:col>24</xdr:col>
      <xdr:colOff>152400</xdr:colOff>
      <xdr:row>70</xdr:row>
      <xdr:rowOff>85361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0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97334</xdr:rowOff>
    </xdr:from>
    <xdr:to>
      <xdr:col>24</xdr:col>
      <xdr:colOff>63500</xdr:colOff>
      <xdr:row>74</xdr:row>
      <xdr:rowOff>133179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2784634"/>
          <a:ext cx="838200" cy="3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119356</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06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140929</xdr:rowOff>
    </xdr:from>
    <xdr:to>
      <xdr:col>24</xdr:col>
      <xdr:colOff>114300</xdr:colOff>
      <xdr:row>75</xdr:row>
      <xdr:rowOff>71079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82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77172</xdr:rowOff>
    </xdr:from>
    <xdr:to>
      <xdr:col>19</xdr:col>
      <xdr:colOff>177800</xdr:colOff>
      <xdr:row>74</xdr:row>
      <xdr:rowOff>133179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2908300" y="12764472"/>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15680</xdr:rowOff>
    </xdr:from>
    <xdr:to>
      <xdr:col>20</xdr:col>
      <xdr:colOff>38100</xdr:colOff>
      <xdr:row>75</xdr:row>
      <xdr:rowOff>117280</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87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108407</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96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77172</xdr:rowOff>
    </xdr:from>
    <xdr:to>
      <xdr:col>15</xdr:col>
      <xdr:colOff>50800</xdr:colOff>
      <xdr:row>75</xdr:row>
      <xdr:rowOff>89025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2764472"/>
          <a:ext cx="889000" cy="18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158166</xdr:rowOff>
    </xdr:from>
    <xdr:to>
      <xdr:col>15</xdr:col>
      <xdr:colOff>101600</xdr:colOff>
      <xdr:row>75</xdr:row>
      <xdr:rowOff>88316</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28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79443</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93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89025</xdr:rowOff>
    </xdr:from>
    <xdr:to>
      <xdr:col>10</xdr:col>
      <xdr:colOff>114300</xdr:colOff>
      <xdr:row>75</xdr:row>
      <xdr:rowOff>150341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2947775"/>
          <a:ext cx="889000" cy="6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102250</xdr:rowOff>
    </xdr:from>
    <xdr:to>
      <xdr:col>10</xdr:col>
      <xdr:colOff>165100</xdr:colOff>
      <xdr:row>76</xdr:row>
      <xdr:rowOff>32401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23527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305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127465</xdr:rowOff>
    </xdr:from>
    <xdr:to>
      <xdr:col>6</xdr:col>
      <xdr:colOff>38100</xdr:colOff>
      <xdr:row>76</xdr:row>
      <xdr:rowOff>57615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48742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307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46534</xdr:rowOff>
    </xdr:from>
    <xdr:to>
      <xdr:col>24</xdr:col>
      <xdr:colOff>114300</xdr:colOff>
      <xdr:row>74</xdr:row>
      <xdr:rowOff>148134</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273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69411</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258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82379</xdr:rowOff>
    </xdr:from>
    <xdr:to>
      <xdr:col>20</xdr:col>
      <xdr:colOff>38100</xdr:colOff>
      <xdr:row>75</xdr:row>
      <xdr:rowOff>12529</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276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29056</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2544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26372</xdr:rowOff>
    </xdr:from>
    <xdr:to>
      <xdr:col>15</xdr:col>
      <xdr:colOff>101600</xdr:colOff>
      <xdr:row>74</xdr:row>
      <xdr:rowOff>127972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271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144499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24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38225</xdr:rowOff>
    </xdr:from>
    <xdr:to>
      <xdr:col>10</xdr:col>
      <xdr:colOff>165100</xdr:colOff>
      <xdr:row>75</xdr:row>
      <xdr:rowOff>139825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289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156352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2672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99541</xdr:rowOff>
    </xdr:from>
    <xdr:to>
      <xdr:col>6</xdr:col>
      <xdr:colOff>38100</xdr:colOff>
      <xdr:row>76</xdr:row>
      <xdr:rowOff>29691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295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46218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273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158102</xdr:rowOff>
    </xdr:from>
    <xdr:to>
      <xdr:col>24</xdr:col>
      <xdr:colOff>62865</xdr:colOff>
      <xdr:row>98</xdr:row>
      <xdr:rowOff>24112</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17152"/>
          <a:ext cx="1270" cy="140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27939</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24112</xdr:rowOff>
    </xdr:from>
    <xdr:to>
      <xdr:col>24</xdr:col>
      <xdr:colOff>152400</xdr:colOff>
      <xdr:row>98</xdr:row>
      <xdr:rowOff>24112</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2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104779</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158102</xdr:rowOff>
    </xdr:from>
    <xdr:to>
      <xdr:col>24</xdr:col>
      <xdr:colOff>152400</xdr:colOff>
      <xdr:row>89</xdr:row>
      <xdr:rowOff>158102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76256</xdr:rowOff>
    </xdr:from>
    <xdr:to>
      <xdr:col>24</xdr:col>
      <xdr:colOff>63500</xdr:colOff>
      <xdr:row>96</xdr:row>
      <xdr:rowOff>92935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535456"/>
          <a:ext cx="838200" cy="1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119054</xdr:rowOff>
    </xdr:from>
    <xdr:ext cx="534377"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235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92935</xdr:rowOff>
    </xdr:from>
    <xdr:to>
      <xdr:col>19</xdr:col>
      <xdr:colOff>177800</xdr:colOff>
      <xdr:row>96</xdr:row>
      <xdr:rowOff>105944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2908300" y="16552135"/>
          <a:ext cx="889000" cy="1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89326</xdr:rowOff>
    </xdr:from>
    <xdr:to>
      <xdr:col>20</xdr:col>
      <xdr:colOff>38100</xdr:colOff>
      <xdr:row>96</xdr:row>
      <xdr:rowOff>19476</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36003</xdr:rowOff>
    </xdr:from>
    <xdr:ext cx="534377"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530111" y="1615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88319</xdr:rowOff>
    </xdr:from>
    <xdr:to>
      <xdr:col>15</xdr:col>
      <xdr:colOff>50800</xdr:colOff>
      <xdr:row>96</xdr:row>
      <xdr:rowOff>105944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019300" y="16547519"/>
          <a:ext cx="889000" cy="1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109984</xdr:rowOff>
    </xdr:from>
    <xdr:to>
      <xdr:col>15</xdr:col>
      <xdr:colOff>101600</xdr:colOff>
      <xdr:row>96</xdr:row>
      <xdr:rowOff>40134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56661</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41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88319</xdr:rowOff>
    </xdr:from>
    <xdr:to>
      <xdr:col>10</xdr:col>
      <xdr:colOff>114300</xdr:colOff>
      <xdr:row>97</xdr:row>
      <xdr:rowOff>43200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547519"/>
          <a:ext cx="889000" cy="12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154752</xdr:rowOff>
    </xdr:from>
    <xdr:to>
      <xdr:col>10</xdr:col>
      <xdr:colOff>165100</xdr:colOff>
      <xdr:row>96</xdr:row>
      <xdr:rowOff>84902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101429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52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16464</xdr:rowOff>
    </xdr:from>
    <xdr:to>
      <xdr:col>6</xdr:col>
      <xdr:colOff>38100</xdr:colOff>
      <xdr:row>96</xdr:row>
      <xdr:rowOff>118064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134591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25456</xdr:rowOff>
    </xdr:from>
    <xdr:to>
      <xdr:col>24</xdr:col>
      <xdr:colOff>114300</xdr:colOff>
      <xdr:row>96</xdr:row>
      <xdr:rowOff>127056</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48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3883</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46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42135</xdr:rowOff>
    </xdr:from>
    <xdr:to>
      <xdr:col>20</xdr:col>
      <xdr:colOff>38100</xdr:colOff>
      <xdr:row>96</xdr:row>
      <xdr:rowOff>143735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50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134862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59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55144</xdr:rowOff>
    </xdr:from>
    <xdr:to>
      <xdr:col>15</xdr:col>
      <xdr:colOff>101600</xdr:colOff>
      <xdr:row>96</xdr:row>
      <xdr:rowOff>156744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5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147871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60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37519</xdr:rowOff>
    </xdr:from>
    <xdr:to>
      <xdr:col>10</xdr:col>
      <xdr:colOff>165100</xdr:colOff>
      <xdr:row>96</xdr:row>
      <xdr:rowOff>139119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4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130246</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58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163850</xdr:rowOff>
    </xdr:from>
    <xdr:to>
      <xdr:col>6</xdr:col>
      <xdr:colOff>38100</xdr:colOff>
      <xdr:row>97</xdr:row>
      <xdr:rowOff>94000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85127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71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54661</xdr:rowOff>
    </xdr:from>
    <xdr:to>
      <xdr:col>54</xdr:col>
      <xdr:colOff>189865</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flipV="1">
          <a:off x="10475595" y="5198161"/>
          <a:ext cx="1270"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8" name="労働費最小値テキスト">
          <a:extLst>
            <a:ext uri="{FF2B5EF4-FFF2-40B4-BE49-F238E27FC236}">
              <a16:creationId xmlns:a16="http://schemas.microsoft.com/office/drawing/2014/main" id="{00000000-0008-0000-0700-000016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1338</xdr:rowOff>
    </xdr:from>
    <xdr:ext cx="469744" cy="259045"/>
    <xdr:sp macro="" textlink="">
      <xdr:nvSpPr>
        <xdr:cNvPr id="280" name="労働費最大値テキスト">
          <a:extLst>
            <a:ext uri="{FF2B5EF4-FFF2-40B4-BE49-F238E27FC236}">
              <a16:creationId xmlns:a16="http://schemas.microsoft.com/office/drawing/2014/main" id="{00000000-0008-0000-0700-000018010000}"/>
            </a:ext>
          </a:extLst>
        </xdr:cNvPr>
        <xdr:cNvSpPr txBox="1"/>
      </xdr:nvSpPr>
      <xdr:spPr>
        <a:xfrm>
          <a:off x="10528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54661</xdr:rowOff>
    </xdr:from>
    <xdr:to>
      <xdr:col>55</xdr:col>
      <xdr:colOff>88900</xdr:colOff>
      <xdr:row>30</xdr:row>
      <xdr:rowOff>54661</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68834</xdr:rowOff>
    </xdr:from>
    <xdr:to>
      <xdr:col>55</xdr:col>
      <xdr:colOff>0</xdr:colOff>
      <xdr:row>37</xdr:row>
      <xdr:rowOff>93980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9639300" y="641248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66413</xdr:rowOff>
    </xdr:from>
    <xdr:ext cx="378565" cy="259045"/>
    <xdr:sp macro="" textlink="">
      <xdr:nvSpPr>
        <xdr:cNvPr id="283" name="労働費平均値テキスト">
          <a:extLst>
            <a:ext uri="{FF2B5EF4-FFF2-40B4-BE49-F238E27FC236}">
              <a16:creationId xmlns:a16="http://schemas.microsoft.com/office/drawing/2014/main" id="{00000000-0008-0000-0700-00001B010000}"/>
            </a:ext>
          </a:extLst>
        </xdr:cNvPr>
        <xdr:cNvSpPr txBox="1"/>
      </xdr:nvSpPr>
      <xdr:spPr>
        <a:xfrm>
          <a:off x="10528300" y="64100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10426700" y="64316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93980</xdr:rowOff>
    </xdr:from>
    <xdr:to>
      <xdr:col>50</xdr:col>
      <xdr:colOff>114300</xdr:colOff>
      <xdr:row>37</xdr:row>
      <xdr:rowOff>162103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8750300" y="6437630"/>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91186</xdr:rowOff>
    </xdr:from>
    <xdr:to>
      <xdr:col>50</xdr:col>
      <xdr:colOff>165100</xdr:colOff>
      <xdr:row>38</xdr:row>
      <xdr:rowOff>21336</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9588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12463</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9450017" y="65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162103</xdr:rowOff>
    </xdr:from>
    <xdr:to>
      <xdr:col>45</xdr:col>
      <xdr:colOff>177800</xdr:colOff>
      <xdr:row>38</xdr:row>
      <xdr:rowOff>6655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7861300" y="6505753"/>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164846</xdr:rowOff>
    </xdr:from>
    <xdr:to>
      <xdr:col>41</xdr:col>
      <xdr:colOff>50800</xdr:colOff>
      <xdr:row>38</xdr:row>
      <xdr:rowOff>6655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6972300" y="650849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18034</xdr:rowOff>
    </xdr:from>
    <xdr:to>
      <xdr:col>55</xdr:col>
      <xdr:colOff>50800</xdr:colOff>
      <xdr:row>37</xdr:row>
      <xdr:rowOff>119634</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104267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40911</xdr:rowOff>
    </xdr:from>
    <xdr:ext cx="378565" cy="259045"/>
    <xdr:sp macro="" textlink="">
      <xdr:nvSpPr>
        <xdr:cNvPr id="302" name="労働費該当値テキスト">
          <a:extLst>
            <a:ext uri="{FF2B5EF4-FFF2-40B4-BE49-F238E27FC236}">
              <a16:creationId xmlns:a16="http://schemas.microsoft.com/office/drawing/2014/main" id="{00000000-0008-0000-0700-00002E010000}"/>
            </a:ext>
          </a:extLst>
        </xdr:cNvPr>
        <xdr:cNvSpPr txBox="1"/>
      </xdr:nvSpPr>
      <xdr:spPr>
        <a:xfrm>
          <a:off x="10528300" y="6213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43180</xdr:rowOff>
    </xdr:from>
    <xdr:to>
      <xdr:col>50</xdr:col>
      <xdr:colOff>165100</xdr:colOff>
      <xdr:row>37</xdr:row>
      <xdr:rowOff>144780</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9588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161307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50017" y="6162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111303</xdr:rowOff>
    </xdr:from>
    <xdr:to>
      <xdr:col>46</xdr:col>
      <xdr:colOff>38100</xdr:colOff>
      <xdr:row>38</xdr:row>
      <xdr:rowOff>41453</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8699500" y="64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32580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6547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127305</xdr:rowOff>
    </xdr:from>
    <xdr:to>
      <xdr:col>41</xdr:col>
      <xdr:colOff>101600</xdr:colOff>
      <xdr:row>38</xdr:row>
      <xdr:rowOff>57455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78105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48582</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563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114046</xdr:rowOff>
    </xdr:from>
    <xdr:to>
      <xdr:col>36</xdr:col>
      <xdr:colOff>165100</xdr:colOff>
      <xdr:row>38</xdr:row>
      <xdr:rowOff>44196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6921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35323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117678</xdr:rowOff>
    </xdr:from>
    <xdr:to>
      <xdr:col>54</xdr:col>
      <xdr:colOff>189865</xdr:colOff>
      <xdr:row>58</xdr:row>
      <xdr:rowOff>170919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861628"/>
          <a:ext cx="1270" cy="1253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3296</xdr:rowOff>
    </xdr:from>
    <xdr:ext cx="469744"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11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170919</xdr:rowOff>
    </xdr:from>
    <xdr:to>
      <xdr:col>55</xdr:col>
      <xdr:colOff>88900</xdr:colOff>
      <xdr:row>58</xdr:row>
      <xdr:rowOff>170919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11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64355</xdr:rowOff>
    </xdr:from>
    <xdr:ext cx="599010"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63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117678</xdr:rowOff>
    </xdr:from>
    <xdr:to>
      <xdr:col>55</xdr:col>
      <xdr:colOff>88900</xdr:colOff>
      <xdr:row>51</xdr:row>
      <xdr:rowOff>117678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861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105738</xdr:rowOff>
    </xdr:from>
    <xdr:to>
      <xdr:col>55</xdr:col>
      <xdr:colOff>0</xdr:colOff>
      <xdr:row>58</xdr:row>
      <xdr:rowOff>142443</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9639300" y="10049838"/>
          <a:ext cx="838200" cy="3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101315</xdr:rowOff>
    </xdr:from>
    <xdr:ext cx="534377"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531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78438</xdr:rowOff>
    </xdr:from>
    <xdr:to>
      <xdr:col>55</xdr:col>
      <xdr:colOff>50800</xdr:colOff>
      <xdr:row>57</xdr:row>
      <xdr:rowOff>8588</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132773</xdr:rowOff>
    </xdr:from>
    <xdr:to>
      <xdr:col>50</xdr:col>
      <xdr:colOff>114300</xdr:colOff>
      <xdr:row>58</xdr:row>
      <xdr:rowOff>142443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8750300" y="10076873"/>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64394</xdr:rowOff>
    </xdr:from>
    <xdr:to>
      <xdr:col>50</xdr:col>
      <xdr:colOff>165100</xdr:colOff>
      <xdr:row>56</xdr:row>
      <xdr:rowOff>165994</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11071</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72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132773</xdr:rowOff>
    </xdr:from>
    <xdr:to>
      <xdr:col>45</xdr:col>
      <xdr:colOff>177800</xdr:colOff>
      <xdr:row>58</xdr:row>
      <xdr:rowOff>142877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7861300" y="10076873"/>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66916</xdr:rowOff>
    </xdr:from>
    <xdr:to>
      <xdr:col>46</xdr:col>
      <xdr:colOff>38100</xdr:colOff>
      <xdr:row>56</xdr:row>
      <xdr:rowOff>168516</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13593</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83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118798</xdr:rowOff>
    </xdr:from>
    <xdr:to>
      <xdr:col>41</xdr:col>
      <xdr:colOff>50800</xdr:colOff>
      <xdr:row>58</xdr:row>
      <xdr:rowOff>142877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10062898"/>
          <a:ext cx="889000" cy="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95765</xdr:rowOff>
    </xdr:from>
    <xdr:to>
      <xdr:col>41</xdr:col>
      <xdr:colOff>101600</xdr:colOff>
      <xdr:row>57</xdr:row>
      <xdr:rowOff>25915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42442</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94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113757</xdr:rowOff>
    </xdr:from>
    <xdr:to>
      <xdr:col>36</xdr:col>
      <xdr:colOff>165100</xdr:colOff>
      <xdr:row>57</xdr:row>
      <xdr:rowOff>43907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71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60434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705111" y="949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54938</xdr:rowOff>
    </xdr:from>
    <xdr:to>
      <xdr:col>55</xdr:col>
      <xdr:colOff>50800</xdr:colOff>
      <xdr:row>58</xdr:row>
      <xdr:rowOff>156538</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99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141315</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91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91643</xdr:rowOff>
    </xdr:from>
    <xdr:to>
      <xdr:col>50</xdr:col>
      <xdr:colOff>165100</xdr:colOff>
      <xdr:row>59</xdr:row>
      <xdr:rowOff>21793</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1003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12920</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04428" y="10128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81973</xdr:rowOff>
    </xdr:from>
    <xdr:to>
      <xdr:col>46</xdr:col>
      <xdr:colOff>38100</xdr:colOff>
      <xdr:row>59</xdr:row>
      <xdr:rowOff>12123</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1002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3250</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1011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92077</xdr:rowOff>
    </xdr:from>
    <xdr:to>
      <xdr:col>41</xdr:col>
      <xdr:colOff>101600</xdr:colOff>
      <xdr:row>59</xdr:row>
      <xdr:rowOff>22227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1003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13354</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1012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67998</xdr:rowOff>
    </xdr:from>
    <xdr:to>
      <xdr:col>36</xdr:col>
      <xdr:colOff>165100</xdr:colOff>
      <xdr:row>58</xdr:row>
      <xdr:rowOff>169598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1001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160725</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1010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商工費グラフ枠">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45855</xdr:rowOff>
    </xdr:from>
    <xdr:to>
      <xdr:col>54</xdr:col>
      <xdr:colOff>189865</xdr:colOff>
      <xdr:row>78</xdr:row>
      <xdr:rowOff>129752</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flipV="1">
          <a:off x="10475595" y="12047355"/>
          <a:ext cx="1270" cy="145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133579</xdr:rowOff>
    </xdr:from>
    <xdr:ext cx="469744" cy="259045"/>
    <xdr:sp macro="" textlink="">
      <xdr:nvSpPr>
        <xdr:cNvPr id="390" name="商工費最小値テキスト">
          <a:extLst>
            <a:ext uri="{FF2B5EF4-FFF2-40B4-BE49-F238E27FC236}">
              <a16:creationId xmlns:a16="http://schemas.microsoft.com/office/drawing/2014/main" id="{00000000-0008-0000-0700-000086010000}"/>
            </a:ext>
          </a:extLst>
        </xdr:cNvPr>
        <xdr:cNvSpPr txBox="1"/>
      </xdr:nvSpPr>
      <xdr:spPr>
        <a:xfrm>
          <a:off x="10528300" y="1350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129752</xdr:rowOff>
    </xdr:from>
    <xdr:to>
      <xdr:col>55</xdr:col>
      <xdr:colOff>88900</xdr:colOff>
      <xdr:row>78</xdr:row>
      <xdr:rowOff>129752</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10388600" y="13502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163982</xdr:rowOff>
    </xdr:from>
    <xdr:ext cx="599010" cy="259045"/>
    <xdr:sp macro="" textlink="">
      <xdr:nvSpPr>
        <xdr:cNvPr id="392" name="商工費最大値テキスト">
          <a:extLst>
            <a:ext uri="{FF2B5EF4-FFF2-40B4-BE49-F238E27FC236}">
              <a16:creationId xmlns:a16="http://schemas.microsoft.com/office/drawing/2014/main" id="{00000000-0008-0000-0700-000088010000}"/>
            </a:ext>
          </a:extLst>
        </xdr:cNvPr>
        <xdr:cNvSpPr txBox="1"/>
      </xdr:nvSpPr>
      <xdr:spPr>
        <a:xfrm>
          <a:off x="10528300" y="1182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160,263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45855</xdr:rowOff>
    </xdr:from>
    <xdr:to>
      <xdr:col>55</xdr:col>
      <xdr:colOff>88900</xdr:colOff>
      <xdr:row>70</xdr:row>
      <xdr:rowOff>45855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204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152584</xdr:rowOff>
    </xdr:from>
    <xdr:to>
      <xdr:col>55</xdr:col>
      <xdr:colOff>0</xdr:colOff>
      <xdr:row>78</xdr:row>
      <xdr:rowOff>18670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9639300" y="13354234"/>
          <a:ext cx="838200" cy="3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149514</xdr:rowOff>
    </xdr:from>
    <xdr:ext cx="534377" cy="259045"/>
    <xdr:sp macro="" textlink="">
      <xdr:nvSpPr>
        <xdr:cNvPr id="395" name="商工費平均値テキスト">
          <a:extLst>
            <a:ext uri="{FF2B5EF4-FFF2-40B4-BE49-F238E27FC236}">
              <a16:creationId xmlns:a16="http://schemas.microsoft.com/office/drawing/2014/main" id="{00000000-0008-0000-0700-00008B010000}"/>
            </a:ext>
          </a:extLst>
        </xdr:cNvPr>
        <xdr:cNvSpPr txBox="1"/>
      </xdr:nvSpPr>
      <xdr:spPr>
        <a:xfrm>
          <a:off x="10528300" y="13008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126637</xdr:rowOff>
    </xdr:from>
    <xdr:to>
      <xdr:col>55</xdr:col>
      <xdr:colOff>50800</xdr:colOff>
      <xdr:row>77</xdr:row>
      <xdr:rowOff>56787</xdr:rowOff>
    </xdr:to>
    <xdr:sp macro="" textlink="">
      <xdr:nvSpPr>
        <xdr:cNvPr id="396" name="フローチャート: 判断 395">
          <a:extLst>
            <a:ext uri="{FF2B5EF4-FFF2-40B4-BE49-F238E27FC236}">
              <a16:creationId xmlns:a16="http://schemas.microsoft.com/office/drawing/2014/main" id="{00000000-0008-0000-0700-00008C010000}"/>
            </a:ext>
          </a:extLst>
        </xdr:cNvPr>
        <xdr:cNvSpPr/>
      </xdr:nvSpPr>
      <xdr:spPr>
        <a:xfrm>
          <a:off x="10426700" y="13156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152584</xdr:rowOff>
    </xdr:from>
    <xdr:to>
      <xdr:col>50</xdr:col>
      <xdr:colOff>114300</xdr:colOff>
      <xdr:row>78</xdr:row>
      <xdr:rowOff>52211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8750300" y="13354234"/>
          <a:ext cx="889000" cy="7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117712</xdr:rowOff>
    </xdr:from>
    <xdr:to>
      <xdr:col>50</xdr:col>
      <xdr:colOff>165100</xdr:colOff>
      <xdr:row>77</xdr:row>
      <xdr:rowOff>47862</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9588500" y="1314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64390</xdr:rowOff>
    </xdr:from>
    <xdr:ext cx="534377"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9372111" y="1292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52211</xdr:rowOff>
    </xdr:from>
    <xdr:to>
      <xdr:col>45</xdr:col>
      <xdr:colOff>177800</xdr:colOff>
      <xdr:row>78</xdr:row>
      <xdr:rowOff>100016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7861300" y="13425311"/>
          <a:ext cx="889000" cy="4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134418</xdr:rowOff>
    </xdr:from>
    <xdr:to>
      <xdr:col>46</xdr:col>
      <xdr:colOff>38100</xdr:colOff>
      <xdr:row>77</xdr:row>
      <xdr:rowOff>64568</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8699500" y="1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81096</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8483111" y="1293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100016</xdr:rowOff>
    </xdr:from>
    <xdr:to>
      <xdr:col>41</xdr:col>
      <xdr:colOff>50800</xdr:colOff>
      <xdr:row>78</xdr:row>
      <xdr:rowOff>107431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6972300" y="13473116"/>
          <a:ext cx="889000" cy="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143179</xdr:rowOff>
    </xdr:from>
    <xdr:to>
      <xdr:col>41</xdr:col>
      <xdr:colOff>101600</xdr:colOff>
      <xdr:row>77</xdr:row>
      <xdr:rowOff>73329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7810500" y="1317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89856</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7594111" y="1294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93856</xdr:rowOff>
    </xdr:from>
    <xdr:to>
      <xdr:col>36</xdr:col>
      <xdr:colOff>165100</xdr:colOff>
      <xdr:row>78</xdr:row>
      <xdr:rowOff>24006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6921500" y="1329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40533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6705111" y="1307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139320</xdr:rowOff>
    </xdr:from>
    <xdr:to>
      <xdr:col>55</xdr:col>
      <xdr:colOff>50800</xdr:colOff>
      <xdr:row>78</xdr:row>
      <xdr:rowOff>69470</xdr:rowOff>
    </xdr:to>
    <xdr:sp macro="" textlink="">
      <xdr:nvSpPr>
        <xdr:cNvPr id="413" name="楕円 412">
          <a:extLst>
            <a:ext uri="{FF2B5EF4-FFF2-40B4-BE49-F238E27FC236}">
              <a16:creationId xmlns:a16="http://schemas.microsoft.com/office/drawing/2014/main" id="{00000000-0008-0000-0700-00009D010000}"/>
            </a:ext>
          </a:extLst>
        </xdr:cNvPr>
        <xdr:cNvSpPr/>
      </xdr:nvSpPr>
      <xdr:spPr>
        <a:xfrm>
          <a:off x="10426700" y="1334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54247</xdr:rowOff>
    </xdr:from>
    <xdr:ext cx="534377" cy="259045"/>
    <xdr:sp macro="" textlink="">
      <xdr:nvSpPr>
        <xdr:cNvPr id="414" name="商工費該当値テキスト">
          <a:extLst>
            <a:ext uri="{FF2B5EF4-FFF2-40B4-BE49-F238E27FC236}">
              <a16:creationId xmlns:a16="http://schemas.microsoft.com/office/drawing/2014/main" id="{00000000-0008-0000-0700-00009E010000}"/>
            </a:ext>
          </a:extLst>
        </xdr:cNvPr>
        <xdr:cNvSpPr txBox="1"/>
      </xdr:nvSpPr>
      <xdr:spPr>
        <a:xfrm>
          <a:off x="10528300" y="1325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101784</xdr:rowOff>
    </xdr:from>
    <xdr:to>
      <xdr:col>50</xdr:col>
      <xdr:colOff>165100</xdr:colOff>
      <xdr:row>78</xdr:row>
      <xdr:rowOff>31934</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9588500" y="133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23061</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372111" y="1339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1411</xdr:rowOff>
    </xdr:from>
    <xdr:to>
      <xdr:col>46</xdr:col>
      <xdr:colOff>38100</xdr:colOff>
      <xdr:row>78</xdr:row>
      <xdr:rowOff>103011</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8699500" y="1337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94138</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15428" y="13467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49216</xdr:rowOff>
    </xdr:from>
    <xdr:to>
      <xdr:col>41</xdr:col>
      <xdr:colOff>101600</xdr:colOff>
      <xdr:row>78</xdr:row>
      <xdr:rowOff>150816</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7810500" y="1342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141943</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26428" y="1351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56631</xdr:rowOff>
    </xdr:from>
    <xdr:to>
      <xdr:col>36</xdr:col>
      <xdr:colOff>165100</xdr:colOff>
      <xdr:row>78</xdr:row>
      <xdr:rowOff>158231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6921500" y="1342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149358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522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14252</xdr:rowOff>
    </xdr:from>
    <xdr:to>
      <xdr:col>54</xdr:col>
      <xdr:colOff>189865</xdr:colOff>
      <xdr:row>98</xdr:row>
      <xdr:rowOff>157742</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616202"/>
          <a:ext cx="1270" cy="134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161569</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9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157742</xdr:rowOff>
    </xdr:from>
    <xdr:to>
      <xdr:col>55</xdr:col>
      <xdr:colOff>88900</xdr:colOff>
      <xdr:row>98</xdr:row>
      <xdr:rowOff>157742</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9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132379</xdr:rowOff>
    </xdr:from>
    <xdr:ext cx="599010"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39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14252</xdr:rowOff>
    </xdr:from>
    <xdr:to>
      <xdr:col>55</xdr:col>
      <xdr:colOff>88900</xdr:colOff>
      <xdr:row>91</xdr:row>
      <xdr:rowOff>14252</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61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81643</xdr:rowOff>
    </xdr:from>
    <xdr:to>
      <xdr:col>55</xdr:col>
      <xdr:colOff>0</xdr:colOff>
      <xdr:row>98</xdr:row>
      <xdr:rowOff>101617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9639300" y="16883743"/>
          <a:ext cx="838200" cy="19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4656</xdr:rowOff>
    </xdr:from>
    <xdr:ext cx="534377"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635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153229</xdr:rowOff>
    </xdr:from>
    <xdr:to>
      <xdr:col>55</xdr:col>
      <xdr:colOff>50800</xdr:colOff>
      <xdr:row>98</xdr:row>
      <xdr:rowOff>83379</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78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21321</xdr:rowOff>
    </xdr:from>
    <xdr:to>
      <xdr:col>50</xdr:col>
      <xdr:colOff>114300</xdr:colOff>
      <xdr:row>98</xdr:row>
      <xdr:rowOff>101617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8750300" y="16823421"/>
          <a:ext cx="889000" cy="8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163953</xdr:rowOff>
    </xdr:from>
    <xdr:to>
      <xdr:col>50</xdr:col>
      <xdr:colOff>165100</xdr:colOff>
      <xdr:row>98</xdr:row>
      <xdr:rowOff>94103</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7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110630</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72111" y="1656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21321</xdr:rowOff>
    </xdr:from>
    <xdr:to>
      <xdr:col>45</xdr:col>
      <xdr:colOff>177800</xdr:colOff>
      <xdr:row>98</xdr:row>
      <xdr:rowOff>125194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7861300" y="16823421"/>
          <a:ext cx="889000" cy="10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156780</xdr:rowOff>
    </xdr:from>
    <xdr:to>
      <xdr:col>46</xdr:col>
      <xdr:colOff>38100</xdr:colOff>
      <xdr:row>98</xdr:row>
      <xdr:rowOff>86930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78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78057</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83111" y="1688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63489</xdr:rowOff>
    </xdr:from>
    <xdr:to>
      <xdr:col>41</xdr:col>
      <xdr:colOff>50800</xdr:colOff>
      <xdr:row>98</xdr:row>
      <xdr:rowOff>125194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972300" y="16865589"/>
          <a:ext cx="889000" cy="6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162903</xdr:rowOff>
    </xdr:from>
    <xdr:to>
      <xdr:col>41</xdr:col>
      <xdr:colOff>101600</xdr:colOff>
      <xdr:row>98</xdr:row>
      <xdr:rowOff>93053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79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109580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94111" y="1656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169481</xdr:rowOff>
    </xdr:from>
    <xdr:to>
      <xdr:col>36</xdr:col>
      <xdr:colOff>165100</xdr:colOff>
      <xdr:row>98</xdr:row>
      <xdr:rowOff>99631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8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116158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705111" y="165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30843</xdr:rowOff>
    </xdr:from>
    <xdr:to>
      <xdr:col>55</xdr:col>
      <xdr:colOff>50800</xdr:colOff>
      <xdr:row>98</xdr:row>
      <xdr:rowOff>132443</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8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131657</xdr:rowOff>
    </xdr:from>
    <xdr:ext cx="534377"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76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50817</xdr:rowOff>
    </xdr:from>
    <xdr:to>
      <xdr:col>50</xdr:col>
      <xdr:colOff>165100</xdr:colOff>
      <xdr:row>98</xdr:row>
      <xdr:rowOff>152417</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685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143544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94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141971</xdr:rowOff>
    </xdr:from>
    <xdr:to>
      <xdr:col>46</xdr:col>
      <xdr:colOff>38100</xdr:colOff>
      <xdr:row>98</xdr:row>
      <xdr:rowOff>72121</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677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88648</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50795" y="16547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74394</xdr:rowOff>
    </xdr:from>
    <xdr:to>
      <xdr:col>41</xdr:col>
      <xdr:colOff>101600</xdr:colOff>
      <xdr:row>99</xdr:row>
      <xdr:rowOff>4544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687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167121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96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12689</xdr:rowOff>
    </xdr:from>
    <xdr:to>
      <xdr:col>36</xdr:col>
      <xdr:colOff>165100</xdr:colOff>
      <xdr:row>98</xdr:row>
      <xdr:rowOff>114289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681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105416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90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46464</xdr:rowOff>
    </xdr:from>
    <xdr:to>
      <xdr:col>85</xdr:col>
      <xdr:colOff>126364</xdr:colOff>
      <xdr:row>39</xdr:row>
      <xdr:rowOff>118244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189964"/>
          <a:ext cx="1269" cy="1614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122071</xdr:rowOff>
    </xdr:from>
    <xdr:ext cx="534377"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8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118244</xdr:rowOff>
    </xdr:from>
    <xdr:to>
      <xdr:col>86</xdr:col>
      <xdr:colOff>25400</xdr:colOff>
      <xdr:row>39</xdr:row>
      <xdr:rowOff>118244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80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164591</xdr:rowOff>
    </xdr:from>
    <xdr:ext cx="599010"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49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46464</xdr:rowOff>
    </xdr:from>
    <xdr:to>
      <xdr:col>86</xdr:col>
      <xdr:colOff>25400</xdr:colOff>
      <xdr:row>30</xdr:row>
      <xdr:rowOff>46464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18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84722</xdr:rowOff>
    </xdr:from>
    <xdr:to>
      <xdr:col>85</xdr:col>
      <xdr:colOff>127000</xdr:colOff>
      <xdr:row>39</xdr:row>
      <xdr:rowOff>125723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6771272"/>
          <a:ext cx="838200" cy="4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159032</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331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136155</xdr:rowOff>
    </xdr:from>
    <xdr:to>
      <xdr:col>85</xdr:col>
      <xdr:colOff>177800</xdr:colOff>
      <xdr:row>38</xdr:row>
      <xdr:rowOff>66304</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4798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74140</xdr:rowOff>
    </xdr:from>
    <xdr:to>
      <xdr:col>81</xdr:col>
      <xdr:colOff>50800</xdr:colOff>
      <xdr:row>39</xdr:row>
      <xdr:rowOff>125723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592300" y="6760690"/>
          <a:ext cx="889000" cy="5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149251</xdr:rowOff>
    </xdr:from>
    <xdr:to>
      <xdr:col>81</xdr:col>
      <xdr:colOff>101600</xdr:colOff>
      <xdr:row>38</xdr:row>
      <xdr:rowOff>79401</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49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95928</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26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54253</xdr:rowOff>
    </xdr:from>
    <xdr:to>
      <xdr:col>76</xdr:col>
      <xdr:colOff>114300</xdr:colOff>
      <xdr:row>39</xdr:row>
      <xdr:rowOff>74140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3703300" y="6740803"/>
          <a:ext cx="889000" cy="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9510</xdr:rowOff>
    </xdr:from>
    <xdr:to>
      <xdr:col>76</xdr:col>
      <xdr:colOff>165100</xdr:colOff>
      <xdr:row>38</xdr:row>
      <xdr:rowOff>111110</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52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127638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29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54253</xdr:rowOff>
    </xdr:from>
    <xdr:to>
      <xdr:col>71</xdr:col>
      <xdr:colOff>177800</xdr:colOff>
      <xdr:row>39</xdr:row>
      <xdr:rowOff>108088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14300" y="6740803"/>
          <a:ext cx="889000" cy="5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51475</xdr:rowOff>
    </xdr:from>
    <xdr:to>
      <xdr:col>72</xdr:col>
      <xdr:colOff>38100</xdr:colOff>
      <xdr:row>37</xdr:row>
      <xdr:rowOff>153075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39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169602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17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136465</xdr:rowOff>
    </xdr:from>
    <xdr:to>
      <xdr:col>67</xdr:col>
      <xdr:colOff>101600</xdr:colOff>
      <xdr:row>38</xdr:row>
      <xdr:rowOff>66615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48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83142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25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33922</xdr:rowOff>
    </xdr:from>
    <xdr:to>
      <xdr:col>85</xdr:col>
      <xdr:colOff>177800</xdr:colOff>
      <xdr:row>39</xdr:row>
      <xdr:rowOff>135522</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72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120299</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663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74923</xdr:rowOff>
    </xdr:from>
    <xdr:to>
      <xdr:col>81</xdr:col>
      <xdr:colOff>101600</xdr:colOff>
      <xdr:row>40</xdr:row>
      <xdr:rowOff>5073</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76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167650</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85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23340</xdr:rowOff>
    </xdr:from>
    <xdr:to>
      <xdr:col>76</xdr:col>
      <xdr:colOff>165100</xdr:colOff>
      <xdr:row>39</xdr:row>
      <xdr:rowOff>124940</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70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116067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80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3453</xdr:rowOff>
    </xdr:from>
    <xdr:to>
      <xdr:col>72</xdr:col>
      <xdr:colOff>38100</xdr:colOff>
      <xdr:row>39</xdr:row>
      <xdr:rowOff>105053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69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96180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78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57288</xdr:rowOff>
    </xdr:from>
    <xdr:to>
      <xdr:col>67</xdr:col>
      <xdr:colOff>101600</xdr:colOff>
      <xdr:row>39</xdr:row>
      <xdr:rowOff>158888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74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150015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83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141983</xdr:rowOff>
    </xdr:from>
    <xdr:to>
      <xdr:col>85</xdr:col>
      <xdr:colOff>126364</xdr:colOff>
      <xdr:row>58</xdr:row>
      <xdr:rowOff>119842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14483"/>
          <a:ext cx="1269" cy="134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123669</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6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119842</xdr:rowOff>
    </xdr:from>
    <xdr:to>
      <xdr:col>86</xdr:col>
      <xdr:colOff>25400</xdr:colOff>
      <xdr:row>58</xdr:row>
      <xdr:rowOff>119842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6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88660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8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459,301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141983</xdr:rowOff>
    </xdr:from>
    <xdr:to>
      <xdr:col>86</xdr:col>
      <xdr:colOff>25400</xdr:colOff>
      <xdr:row>50</xdr:row>
      <xdr:rowOff>141983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14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88826</xdr:rowOff>
    </xdr:from>
    <xdr:to>
      <xdr:col>85</xdr:col>
      <xdr:colOff>127000</xdr:colOff>
      <xdr:row>57</xdr:row>
      <xdr:rowOff>90048</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861476"/>
          <a:ext cx="838200" cy="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49153</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21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70726</xdr:rowOff>
    </xdr:from>
    <xdr:to>
      <xdr:col>85</xdr:col>
      <xdr:colOff>177800</xdr:colOff>
      <xdr:row>58</xdr:row>
      <xdr:rowOff>876</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88826</xdr:rowOff>
    </xdr:from>
    <xdr:to>
      <xdr:col>81</xdr:col>
      <xdr:colOff>50800</xdr:colOff>
      <xdr:row>58</xdr:row>
      <xdr:rowOff>12160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861476"/>
          <a:ext cx="889000" cy="9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95765</xdr:rowOff>
    </xdr:from>
    <xdr:to>
      <xdr:col>81</xdr:col>
      <xdr:colOff>101600</xdr:colOff>
      <xdr:row>58</xdr:row>
      <xdr:rowOff>25915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17042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152159</xdr:rowOff>
    </xdr:from>
    <xdr:to>
      <xdr:col>76</xdr:col>
      <xdr:colOff>114300</xdr:colOff>
      <xdr:row>58</xdr:row>
      <xdr:rowOff>12160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924809"/>
          <a:ext cx="889000" cy="3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118386</xdr:rowOff>
    </xdr:from>
    <xdr:to>
      <xdr:col>76</xdr:col>
      <xdr:colOff>165100</xdr:colOff>
      <xdr:row>58</xdr:row>
      <xdr:rowOff>48536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65063</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152159</xdr:rowOff>
    </xdr:from>
    <xdr:to>
      <xdr:col>71</xdr:col>
      <xdr:colOff>177800</xdr:colOff>
      <xdr:row>58</xdr:row>
      <xdr:rowOff>26027</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9924809"/>
          <a:ext cx="889000" cy="4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131054</xdr:rowOff>
    </xdr:from>
    <xdr:to>
      <xdr:col>72</xdr:col>
      <xdr:colOff>38100</xdr:colOff>
      <xdr:row>58</xdr:row>
      <xdr:rowOff>61204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52331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151095</xdr:rowOff>
    </xdr:from>
    <xdr:to>
      <xdr:col>67</xdr:col>
      <xdr:colOff>101600</xdr:colOff>
      <xdr:row>58</xdr:row>
      <xdr:rowOff>81245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72372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1001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39248</xdr:rowOff>
    </xdr:from>
    <xdr:to>
      <xdr:col>85</xdr:col>
      <xdr:colOff>177800</xdr:colOff>
      <xdr:row>57</xdr:row>
      <xdr:rowOff>140848</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81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62125</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6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38026</xdr:rowOff>
    </xdr:from>
    <xdr:to>
      <xdr:col>81</xdr:col>
      <xdr:colOff>101600</xdr:colOff>
      <xdr:row>57</xdr:row>
      <xdr:rowOff>139626</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81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156153</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58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132810</xdr:rowOff>
    </xdr:from>
    <xdr:to>
      <xdr:col>76</xdr:col>
      <xdr:colOff>165100</xdr:colOff>
      <xdr:row>58</xdr:row>
      <xdr:rowOff>62960</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0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54087</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99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101359</xdr:rowOff>
    </xdr:from>
    <xdr:to>
      <xdr:col>72</xdr:col>
      <xdr:colOff>38100</xdr:colOff>
      <xdr:row>58</xdr:row>
      <xdr:rowOff>31509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87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48036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4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146677</xdr:rowOff>
    </xdr:from>
    <xdr:to>
      <xdr:col>67</xdr:col>
      <xdr:colOff>101600</xdr:colOff>
      <xdr:row>58</xdr:row>
      <xdr:rowOff>76827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1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93354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69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78426</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079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25103</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5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313,402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78426</xdr:rowOff>
    </xdr:from>
    <xdr:to>
      <xdr:col>86</xdr:col>
      <xdr:colOff>25400</xdr:colOff>
      <xdr:row>70</xdr:row>
      <xdr:rowOff>78426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079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41446</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43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18569</xdr:rowOff>
    </xdr:from>
    <xdr:to>
      <xdr:col>85</xdr:col>
      <xdr:colOff>177800</xdr:colOff>
      <xdr:row>78</xdr:row>
      <xdr:rowOff>120169</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39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24727</xdr:rowOff>
    </xdr:from>
    <xdr:to>
      <xdr:col>81</xdr:col>
      <xdr:colOff>101600</xdr:colOff>
      <xdr:row>78</xdr:row>
      <xdr:rowOff>126327</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39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142854</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38801</xdr:rowOff>
    </xdr:from>
    <xdr:to>
      <xdr:col>76</xdr:col>
      <xdr:colOff>165100</xdr:colOff>
      <xdr:row>78</xdr:row>
      <xdr:rowOff>140401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156928</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8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41566</xdr:rowOff>
    </xdr:from>
    <xdr:to>
      <xdr:col>72</xdr:col>
      <xdr:colOff>38100</xdr:colOff>
      <xdr:row>78</xdr:row>
      <xdr:rowOff>143166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159693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48845</xdr:rowOff>
    </xdr:from>
    <xdr:to>
      <xdr:col>67</xdr:col>
      <xdr:colOff>101600</xdr:colOff>
      <xdr:row>78</xdr:row>
      <xdr:rowOff>150445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166972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79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80406</xdr:rowOff>
    </xdr:from>
    <xdr:to>
      <xdr:col>85</xdr:col>
      <xdr:colOff>126364</xdr:colOff>
      <xdr:row>98</xdr:row>
      <xdr:rowOff>136733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6317595" y="15853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140560</xdr:rowOff>
    </xdr:from>
    <xdr:ext cx="378565" cy="259045"/>
    <xdr:sp macro="" textlink="">
      <xdr:nvSpPr>
        <xdr:cNvPr id="676" name="公債費最小値テキスト">
          <a:extLst>
            <a:ext uri="{FF2B5EF4-FFF2-40B4-BE49-F238E27FC236}">
              <a16:creationId xmlns:a16="http://schemas.microsoft.com/office/drawing/2014/main" id="{00000000-0008-0000-0700-0000A4020000}"/>
            </a:ext>
          </a:extLst>
        </xdr:cNvPr>
        <xdr:cNvSpPr txBox="1"/>
      </xdr:nvSpPr>
      <xdr:spPr>
        <a:xfrm>
          <a:off x="16370300" y="1694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136733</xdr:rowOff>
    </xdr:from>
    <xdr:to>
      <xdr:col>86</xdr:col>
      <xdr:colOff>25400</xdr:colOff>
      <xdr:row>98</xdr:row>
      <xdr:rowOff>136733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693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27083</xdr:rowOff>
    </xdr:from>
    <xdr:ext cx="599010" cy="259045"/>
    <xdr:sp macro="" textlink="">
      <xdr:nvSpPr>
        <xdr:cNvPr id="678" name="公債費最大値テキスト">
          <a:extLst>
            <a:ext uri="{FF2B5EF4-FFF2-40B4-BE49-F238E27FC236}">
              <a16:creationId xmlns:a16="http://schemas.microsoft.com/office/drawing/2014/main" id="{00000000-0008-0000-0700-0000A6020000}"/>
            </a:ext>
          </a:extLst>
        </xdr:cNvPr>
        <xdr:cNvSpPr txBox="1"/>
      </xdr:nvSpPr>
      <xdr:spPr>
        <a:xfrm>
          <a:off x="16370300" y="1562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237,969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80406</xdr:rowOff>
    </xdr:from>
    <xdr:to>
      <xdr:col>86</xdr:col>
      <xdr:colOff>25400</xdr:colOff>
      <xdr:row>92</xdr:row>
      <xdr:rowOff>80406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5853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146558</xdr:rowOff>
    </xdr:from>
    <xdr:to>
      <xdr:col>85</xdr:col>
      <xdr:colOff>127000</xdr:colOff>
      <xdr:row>98</xdr:row>
      <xdr:rowOff>21541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5481300" y="16777208"/>
          <a:ext cx="838200" cy="4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65673</xdr:rowOff>
    </xdr:from>
    <xdr:ext cx="534377" cy="259045"/>
    <xdr:sp macro="" textlink="">
      <xdr:nvSpPr>
        <xdr:cNvPr id="681" name="公債費平均値テキスト">
          <a:extLst>
            <a:ext uri="{FF2B5EF4-FFF2-40B4-BE49-F238E27FC236}">
              <a16:creationId xmlns:a16="http://schemas.microsoft.com/office/drawing/2014/main" id="{00000000-0008-0000-0700-0000A9020000}"/>
            </a:ext>
          </a:extLst>
        </xdr:cNvPr>
        <xdr:cNvSpPr txBox="1"/>
      </xdr:nvSpPr>
      <xdr:spPr>
        <a:xfrm>
          <a:off x="16370300" y="16353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42796</xdr:rowOff>
    </xdr:from>
    <xdr:to>
      <xdr:col>85</xdr:col>
      <xdr:colOff>177800</xdr:colOff>
      <xdr:row>96</xdr:row>
      <xdr:rowOff>144396</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6268700" y="1650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19758</xdr:rowOff>
    </xdr:from>
    <xdr:to>
      <xdr:col>81</xdr:col>
      <xdr:colOff>50800</xdr:colOff>
      <xdr:row>98</xdr:row>
      <xdr:rowOff>21541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4592300" y="16650408"/>
          <a:ext cx="889000" cy="17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39357</xdr:rowOff>
    </xdr:from>
    <xdr:to>
      <xdr:col>81</xdr:col>
      <xdr:colOff>101600</xdr:colOff>
      <xdr:row>96</xdr:row>
      <xdr:rowOff>140957</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54305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157484</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5214111" y="1627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19758</xdr:rowOff>
    </xdr:from>
    <xdr:to>
      <xdr:col>76</xdr:col>
      <xdr:colOff>114300</xdr:colOff>
      <xdr:row>97</xdr:row>
      <xdr:rowOff>131722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3703300" y="16650408"/>
          <a:ext cx="8890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57719</xdr:rowOff>
    </xdr:from>
    <xdr:to>
      <xdr:col>76</xdr:col>
      <xdr:colOff>165100</xdr:colOff>
      <xdr:row>96</xdr:row>
      <xdr:rowOff>159319</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4541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4396</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325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131722</xdr:rowOff>
    </xdr:from>
    <xdr:to>
      <xdr:col>71</xdr:col>
      <xdr:colOff>177800</xdr:colOff>
      <xdr:row>97</xdr:row>
      <xdr:rowOff>171146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2814300" y="16762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79391</xdr:rowOff>
    </xdr:from>
    <xdr:to>
      <xdr:col>72</xdr:col>
      <xdr:colOff>38100</xdr:colOff>
      <xdr:row>97</xdr:row>
      <xdr:rowOff>9541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3652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26068</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436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88489</xdr:rowOff>
    </xdr:from>
    <xdr:to>
      <xdr:col>67</xdr:col>
      <xdr:colOff>101600</xdr:colOff>
      <xdr:row>97</xdr:row>
      <xdr:rowOff>18639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2763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35166</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547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95758</xdr:rowOff>
    </xdr:from>
    <xdr:to>
      <xdr:col>85</xdr:col>
      <xdr:colOff>177800</xdr:colOff>
      <xdr:row>98</xdr:row>
      <xdr:rowOff>25908</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6268700" y="1672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74185</xdr:rowOff>
    </xdr:from>
    <xdr:ext cx="534377" cy="259045"/>
    <xdr:sp macro="" textlink="">
      <xdr:nvSpPr>
        <xdr:cNvPr id="700" name="公債費該当値テキスト">
          <a:extLst>
            <a:ext uri="{FF2B5EF4-FFF2-40B4-BE49-F238E27FC236}">
              <a16:creationId xmlns:a16="http://schemas.microsoft.com/office/drawing/2014/main" id="{00000000-0008-0000-0700-0000BC020000}"/>
            </a:ext>
          </a:extLst>
        </xdr:cNvPr>
        <xdr:cNvSpPr txBox="1"/>
      </xdr:nvSpPr>
      <xdr:spPr>
        <a:xfrm>
          <a:off x="16370300" y="1670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142191</xdr:rowOff>
    </xdr:from>
    <xdr:to>
      <xdr:col>81</xdr:col>
      <xdr:colOff>101600</xdr:colOff>
      <xdr:row>98</xdr:row>
      <xdr:rowOff>72341</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5430500" y="1677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63468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6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140408</xdr:rowOff>
    </xdr:from>
    <xdr:to>
      <xdr:col>76</xdr:col>
      <xdr:colOff>165100</xdr:colOff>
      <xdr:row>97</xdr:row>
      <xdr:rowOff>70558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4541500" y="1659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61685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69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80922</xdr:rowOff>
    </xdr:from>
    <xdr:to>
      <xdr:col>72</xdr:col>
      <xdr:colOff>38100</xdr:colOff>
      <xdr:row>98</xdr:row>
      <xdr:rowOff>11072</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3652500" y="1671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2199</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80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120346</xdr:rowOff>
    </xdr:from>
    <xdr:to>
      <xdr:col>67</xdr:col>
      <xdr:colOff>101600</xdr:colOff>
      <xdr:row>98</xdr:row>
      <xdr:rowOff>50496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2763500" y="167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41623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84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135166</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450116"/>
          <a:ext cx="1269" cy="1280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63682</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750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81843</xdr:rowOff>
    </xdr:from>
    <xdr:ext cx="534377"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2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135166</xdr:rowOff>
    </xdr:from>
    <xdr:to>
      <xdr:col>116</xdr:col>
      <xdr:colOff>152400</xdr:colOff>
      <xdr:row>31</xdr:row>
      <xdr:rowOff>135166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45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152582</xdr:rowOff>
    </xdr:from>
    <xdr:ext cx="378565"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496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129705</xdr:rowOff>
    </xdr:from>
    <xdr:to>
      <xdr:col>116</xdr:col>
      <xdr:colOff>114300</xdr:colOff>
      <xdr:row>39</xdr:row>
      <xdr:rowOff>59855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64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150089</xdr:rowOff>
    </xdr:from>
    <xdr:to>
      <xdr:col>112</xdr:col>
      <xdr:colOff>38100</xdr:colOff>
      <xdr:row>39</xdr:row>
      <xdr:rowOff>80239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66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96766</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4017" y="644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142545</xdr:rowOff>
    </xdr:from>
    <xdr:to>
      <xdr:col>107</xdr:col>
      <xdr:colOff>101600</xdr:colOff>
      <xdr:row>39</xdr:row>
      <xdr:rowOff>72695</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89222</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432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151079</xdr:rowOff>
    </xdr:from>
    <xdr:to>
      <xdr:col>102</xdr:col>
      <xdr:colOff>165100</xdr:colOff>
      <xdr:row>39</xdr:row>
      <xdr:rowOff>81229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97756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56017" y="64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156832</xdr:rowOff>
    </xdr:from>
    <xdr:to>
      <xdr:col>98</xdr:col>
      <xdr:colOff>38100</xdr:colOff>
      <xdr:row>39</xdr:row>
      <xdr:rowOff>86982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6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103509</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644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108132</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623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類団平均との増減は前年度比較して各目的別で差異はないが、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年度に大きく変動したのは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ある。総務費については、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221,428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円となっており、類団平均を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上回る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豊郷小学校旧校舎群保存および周辺整備事業に係る普通建設事業費の増加が大きな要因で、総務費に係る普通建設事業費が前年度から約１億６千万円増加したことが原因である。土木費については、類団平均を下回ってはいるが、住民一人当たりのコスト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10,485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円増加した。緊急自然災害防災対策事業に係る歌詰橋の豊郷町側の橋脚工事に伴う工事費の増加で、約１億円事業費が増加しており、それが大きく影響した。また、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公債費は、一人当たりの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コストが増加しており、銀行等引受債の任意繰上償還を実施したことにより、公債費が増加したことが要因である。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越えて推移しているのは、総務費、民生費、労働費および教育費であり、特に、民生費については、福祉医療助成事業としての高校生世代までの医療費無料化が影響していると考えられるが、少子高齢化に伴う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令和３年度</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まで</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役場庁舎建替工事の影響により、基金を大幅に取り崩し</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た。令和５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年度はふるさと納税に係る手数料等の影響により、約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１億５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百万円の財政調整基金の取り崩しを行った。それにより実質収支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プラスとなっている。しかし、現在の財政調整基金残高では裁量のある予算を組めないので、今後は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決算余剰が出たときに、</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基金積立を行っていき、財政の不測の事態に備えたい。</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年度決算に至るまで黒字を維持し続けており、全会計において赤字決算となっている会計は本町において存在していないため、今後もこの状態を維持できるよう努めていく。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5846222</v>
      </c>
      <c r="BO4" s="371"/>
      <c r="BP4" s="371"/>
      <c r="BQ4" s="371"/>
      <c r="BR4" s="371"/>
      <c r="BS4" s="371"/>
      <c r="BT4" s="371"/>
      <c r="BU4" s="372"/>
      <c r="BV4" s="370">
        <v>5514566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13</v>
      </c>
      <c r="CU4" s="377"/>
      <c r="CV4" s="377"/>
      <c r="CW4" s="377"/>
      <c r="CX4" s="377"/>
      <c r="CY4" s="377"/>
      <c r="CZ4" s="377"/>
      <c r="DA4" s="378"/>
      <c r="DB4" s="376">
        <v>11.1</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5492321</v>
      </c>
      <c r="BO5" s="408"/>
      <c r="BP5" s="408"/>
      <c r="BQ5" s="408"/>
      <c r="BR5" s="408"/>
      <c r="BS5" s="408"/>
      <c r="BT5" s="408"/>
      <c r="BU5" s="409"/>
      <c r="BV5" s="407">
        <v>5095075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86.4</v>
      </c>
      <c r="CU5" s="405"/>
      <c r="CV5" s="405"/>
      <c r="CW5" s="405"/>
      <c r="CX5" s="405"/>
      <c r="CY5" s="405"/>
      <c r="CZ5" s="405"/>
      <c r="DA5" s="406"/>
      <c r="DB5" s="404">
        <v>86</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353901</v>
      </c>
      <c r="BO6" s="408"/>
      <c r="BP6" s="408"/>
      <c r="BQ6" s="408"/>
      <c r="BR6" s="408"/>
      <c r="BS6" s="408"/>
      <c r="BT6" s="408"/>
      <c r="BU6" s="409"/>
      <c r="BV6" s="407">
        <v>419491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86.9</v>
      </c>
      <c r="CU6" s="445"/>
      <c r="CV6" s="445"/>
      <c r="CW6" s="445"/>
      <c r="CX6" s="445"/>
      <c r="CY6" s="445"/>
      <c r="CZ6" s="445"/>
      <c r="DA6" s="446"/>
      <c r="DB6" s="444">
        <v>87.2</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22062</v>
      </c>
      <c r="BO7" s="408"/>
      <c r="BP7" s="408"/>
      <c r="BQ7" s="408"/>
      <c r="BR7" s="408"/>
      <c r="BS7" s="408"/>
      <c r="BT7" s="408"/>
      <c r="BU7" s="409"/>
      <c r="BV7" s="407">
        <v>140661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2562450</v>
      </c>
      <c r="CU7" s="408"/>
      <c r="CV7" s="408"/>
      <c r="CW7" s="408"/>
      <c r="CX7" s="408"/>
      <c r="CY7" s="408"/>
      <c r="CZ7" s="408"/>
      <c r="DA7" s="409"/>
      <c r="DB7" s="407">
        <v>2507924</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331839</v>
      </c>
      <c r="BO8" s="408"/>
      <c r="BP8" s="408"/>
      <c r="BQ8" s="408"/>
      <c r="BR8" s="408"/>
      <c r="BS8" s="408"/>
      <c r="BT8" s="408"/>
      <c r="BU8" s="409"/>
      <c r="BV8" s="407">
        <v>278830</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0.42</v>
      </c>
      <c r="CU8" s="448"/>
      <c r="CV8" s="448"/>
      <c r="CW8" s="448"/>
      <c r="CX8" s="448"/>
      <c r="CY8" s="448"/>
      <c r="CZ8" s="448"/>
      <c r="DA8" s="449"/>
      <c r="DB8" s="447">
        <v>0.43</v>
      </c>
      <c r="DC8" s="448"/>
      <c r="DD8" s="448"/>
      <c r="DE8" s="448"/>
      <c r="DF8" s="448"/>
      <c r="DG8" s="448"/>
      <c r="DH8" s="448"/>
      <c r="DI8" s="449"/>
    </row>
    <row r="9" spans="1:119" ht="18.75" customHeight="1" thickBot="1" x14ac:dyDescent="0.2">
      <c r="A9" s="181"/>
      <c r="B9" s="401" t="s">
        <v>107</v>
      </c>
      <c r="C9" s="402"/>
      <c r="D9" s="402"/>
      <c r="E9" s="402"/>
      <c r="F9" s="402"/>
      <c r="G9" s="402"/>
      <c r="H9" s="402"/>
      <c r="I9" s="402"/>
      <c r="J9" s="402"/>
      <c r="K9" s="450"/>
      <c r="L9" s="451" t="s">
        <v>108</v>
      </c>
      <c r="M9" s="452"/>
      <c r="N9" s="452"/>
      <c r="O9" s="452"/>
      <c r="P9" s="452"/>
      <c r="Q9" s="453"/>
      <c r="R9" s="454">
        <v>7132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53009</v>
      </c>
      <c r="BO9" s="408"/>
      <c r="BP9" s="408"/>
      <c r="BQ9" s="408"/>
      <c r="BR9" s="408"/>
      <c r="BS9" s="408"/>
      <c r="BT9" s="408"/>
      <c r="BU9" s="409"/>
      <c r="BV9" s="407">
        <v>104990</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7.2</v>
      </c>
      <c r="CU9" s="405"/>
      <c r="CV9" s="405"/>
      <c r="CW9" s="405"/>
      <c r="CX9" s="405"/>
      <c r="CY9" s="405"/>
      <c r="CZ9" s="405"/>
      <c r="DA9" s="406"/>
      <c r="DB9" s="404">
        <v>5.5</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113</v>
      </c>
      <c r="M10" s="437"/>
      <c r="N10" s="437"/>
      <c r="O10" s="437"/>
      <c r="P10" s="437"/>
      <c r="Q10" s="438"/>
      <c r="R10" s="458">
        <v>7422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139760</v>
      </c>
      <c r="BO10" s="408"/>
      <c r="BP10" s="408"/>
      <c r="BQ10" s="408"/>
      <c r="BR10" s="408"/>
      <c r="BS10" s="408"/>
      <c r="BT10" s="408"/>
      <c r="BU10" s="409"/>
      <c r="BV10" s="407">
        <v>87370</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66600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7196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154314</v>
      </c>
      <c r="BO12" s="408"/>
      <c r="BP12" s="408"/>
      <c r="BQ12" s="408"/>
      <c r="BR12" s="408"/>
      <c r="BS12" s="408"/>
      <c r="BT12" s="408"/>
      <c r="BU12" s="409"/>
      <c r="BV12" s="407">
        <v>48760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6941</v>
      </c>
      <c r="S13" s="492"/>
      <c r="T13" s="492"/>
      <c r="U13" s="492"/>
      <c r="V13" s="493"/>
      <c r="W13" s="423" t="s">
        <v>131</v>
      </c>
      <c r="X13" s="424"/>
      <c r="Y13" s="424"/>
      <c r="Z13" s="424"/>
      <c r="AA13" s="424"/>
      <c r="AB13" s="414"/>
      <c r="AC13" s="458">
        <v>87</v>
      </c>
      <c r="AD13" s="459"/>
      <c r="AE13" s="459"/>
      <c r="AF13" s="459"/>
      <c r="AG13" s="501"/>
      <c r="AH13" s="458">
        <v>100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105055</v>
      </c>
      <c r="BO13" s="408"/>
      <c r="BP13" s="408"/>
      <c r="BQ13" s="408"/>
      <c r="BR13" s="408"/>
      <c r="BS13" s="408"/>
      <c r="BT13" s="408"/>
      <c r="BU13" s="409"/>
      <c r="BV13" s="407">
        <v>143600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0.3</v>
      </c>
      <c r="CU13" s="405"/>
      <c r="CV13" s="405"/>
      <c r="CW13" s="405"/>
      <c r="CX13" s="405"/>
      <c r="CY13" s="405"/>
      <c r="CZ13" s="405"/>
      <c r="DA13" s="406"/>
      <c r="DB13" s="404">
        <v>0.5</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7208</v>
      </c>
      <c r="S14" s="492"/>
      <c r="T14" s="492"/>
      <c r="U14" s="492"/>
      <c r="V14" s="493"/>
      <c r="W14" s="397"/>
      <c r="X14" s="398"/>
      <c r="Y14" s="398"/>
      <c r="Z14" s="398"/>
      <c r="AA14" s="398"/>
      <c r="AB14" s="387"/>
      <c r="AC14" s="494">
        <v>2.9</v>
      </c>
      <c r="AD14" s="495"/>
      <c r="AE14" s="495"/>
      <c r="AF14" s="495"/>
      <c r="AG14" s="496"/>
      <c r="AH14" s="494">
        <v>3.2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6975</v>
      </c>
      <c r="S15" s="492"/>
      <c r="T15" s="492"/>
      <c r="U15" s="492"/>
      <c r="V15" s="493"/>
      <c r="W15" s="423" t="s">
        <v>137</v>
      </c>
      <c r="X15" s="424"/>
      <c r="Y15" s="424"/>
      <c r="Z15" s="424"/>
      <c r="AA15" s="424"/>
      <c r="AB15" s="414"/>
      <c r="AC15" s="458">
        <v>1125</v>
      </c>
      <c r="AD15" s="459"/>
      <c r="AE15" s="459"/>
      <c r="AF15" s="459"/>
      <c r="AG15" s="501"/>
      <c r="AH15" s="458">
        <v>1220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964142</v>
      </c>
      <c r="BO15" s="371"/>
      <c r="BP15" s="371"/>
      <c r="BQ15" s="371"/>
      <c r="BR15" s="371"/>
      <c r="BS15" s="371"/>
      <c r="BT15" s="371"/>
      <c r="BU15" s="372"/>
      <c r="BV15" s="370">
        <v>948391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38.1</v>
      </c>
      <c r="AD16" s="495"/>
      <c r="AE16" s="495"/>
      <c r="AF16" s="495"/>
      <c r="AG16" s="496"/>
      <c r="AH16" s="494">
        <v>38.799999999999997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2291917</v>
      </c>
      <c r="BO16" s="408"/>
      <c r="BP16" s="408"/>
      <c r="BQ16" s="408"/>
      <c r="BR16" s="408"/>
      <c r="BS16" s="408"/>
      <c r="BT16" s="408"/>
      <c r="BU16" s="409"/>
      <c r="BV16" s="407">
        <v>2216893</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1744</v>
      </c>
      <c r="AD17" s="459"/>
      <c r="AE17" s="459"/>
      <c r="AF17" s="459"/>
      <c r="AG17" s="501"/>
      <c r="AH17" s="458">
        <v>1826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1218271</v>
      </c>
      <c r="BO17" s="408"/>
      <c r="BP17" s="408"/>
      <c r="BQ17" s="408"/>
      <c r="BR17" s="408"/>
      <c r="BS17" s="408"/>
      <c r="BT17" s="408"/>
      <c r="BU17" s="409"/>
      <c r="BV17" s="407">
        <v>1199332</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147</v>
      </c>
      <c r="C18" s="450"/>
      <c r="D18" s="450"/>
      <c r="E18" s="530"/>
      <c r="F18" s="530"/>
      <c r="G18" s="530"/>
      <c r="H18" s="530"/>
      <c r="I18" s="530"/>
      <c r="J18" s="530"/>
      <c r="K18" s="530"/>
      <c r="L18" s="531">
        <v>7.8</v>
      </c>
      <c r="M18" s="531"/>
      <c r="N18" s="531"/>
      <c r="O18" s="531"/>
      <c r="P18" s="531"/>
      <c r="Q18" s="531"/>
      <c r="R18" s="532"/>
      <c r="S18" s="532"/>
      <c r="T18" s="532"/>
      <c r="U18" s="532"/>
      <c r="V18" s="533"/>
      <c r="W18" s="425"/>
      <c r="X18" s="426"/>
      <c r="Y18" s="426"/>
      <c r="Z18" s="426"/>
      <c r="AA18" s="426"/>
      <c r="AB18" s="417"/>
      <c r="AC18" s="534">
        <v>59</v>
      </c>
      <c r="AD18" s="535"/>
      <c r="AE18" s="535"/>
      <c r="AF18" s="535"/>
      <c r="AG18" s="536"/>
      <c r="AH18" s="534">
        <v>58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2244391</v>
      </c>
      <c r="BO18" s="408"/>
      <c r="BP18" s="408"/>
      <c r="BQ18" s="408"/>
      <c r="BR18" s="408"/>
      <c r="BS18" s="408"/>
      <c r="BT18" s="408"/>
      <c r="BU18" s="409"/>
      <c r="BV18" s="407">
        <v>2183126</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149</v>
      </c>
      <c r="C19" s="450"/>
      <c r="D19" s="450"/>
      <c r="E19" s="530"/>
      <c r="F19" s="530"/>
      <c r="G19" s="530"/>
      <c r="H19" s="530"/>
      <c r="I19" s="530"/>
      <c r="J19" s="530"/>
      <c r="K19" s="530"/>
      <c r="L19" s="538">
        <v>914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3590797</v>
      </c>
      <c r="BO19" s="408"/>
      <c r="BP19" s="408"/>
      <c r="BQ19" s="408"/>
      <c r="BR19" s="408"/>
      <c r="BS19" s="408"/>
      <c r="BT19" s="408"/>
      <c r="BU19" s="409"/>
      <c r="BV19" s="407">
        <v>3391299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151</v>
      </c>
      <c r="C20" s="450"/>
      <c r="D20" s="450"/>
      <c r="E20" s="530"/>
      <c r="F20" s="530"/>
      <c r="G20" s="530"/>
      <c r="H20" s="530"/>
      <c r="I20" s="530"/>
      <c r="J20" s="530"/>
      <c r="K20" s="530"/>
      <c r="L20" s="538">
        <v>2629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2317769</v>
      </c>
      <c r="BO22" s="371"/>
      <c r="BP22" s="371"/>
      <c r="BQ22" s="371"/>
      <c r="BR22" s="371"/>
      <c r="BS22" s="371"/>
      <c r="BT22" s="371"/>
      <c r="BU22" s="372"/>
      <c r="BV22" s="370">
        <v>2216271</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232940</v>
      </c>
      <c r="BO23" s="408"/>
      <c r="BP23" s="408"/>
      <c r="BQ23" s="408"/>
      <c r="BR23" s="408"/>
      <c r="BS23" s="408"/>
      <c r="BT23" s="408"/>
      <c r="BU23" s="409"/>
      <c r="BV23" s="407">
        <v>327863</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6800</v>
      </c>
      <c r="R24" s="459"/>
      <c r="S24" s="459"/>
      <c r="T24" s="459"/>
      <c r="U24" s="459"/>
      <c r="V24" s="501"/>
      <c r="W24" s="553"/>
      <c r="X24" s="554"/>
      <c r="Y24" s="555"/>
      <c r="Z24" s="457" t="s">
        <v>162</v>
      </c>
      <c r="AA24" s="437"/>
      <c r="AB24" s="437"/>
      <c r="AC24" s="437"/>
      <c r="AD24" s="437"/>
      <c r="AE24" s="437"/>
      <c r="AF24" s="437"/>
      <c r="AG24" s="438"/>
      <c r="AH24" s="458">
        <v>78</v>
      </c>
      <c r="AI24" s="459"/>
      <c r="AJ24" s="459"/>
      <c r="AK24" s="459"/>
      <c r="AL24" s="501"/>
      <c r="AM24" s="458">
        <v>211380</v>
      </c>
      <c r="AN24" s="459"/>
      <c r="AO24" s="459"/>
      <c r="AP24" s="459"/>
      <c r="AQ24" s="459"/>
      <c r="AR24" s="501"/>
      <c r="AS24" s="458">
        <v>2710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1667185</v>
      </c>
      <c r="BO24" s="408"/>
      <c r="BP24" s="408"/>
      <c r="BQ24" s="408"/>
      <c r="BR24" s="408"/>
      <c r="BS24" s="408"/>
      <c r="BT24" s="408"/>
      <c r="BU24" s="409"/>
      <c r="BV24" s="407">
        <v>1501986</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3600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516547</v>
      </c>
      <c r="BO25" s="371"/>
      <c r="BP25" s="371"/>
      <c r="BQ25" s="371"/>
      <c r="BR25" s="371"/>
      <c r="BS25" s="371"/>
      <c r="BT25" s="371"/>
      <c r="BU25" s="372"/>
      <c r="BV25" s="370">
        <v>373782</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5130</v>
      </c>
      <c r="R26" s="459"/>
      <c r="S26" s="459"/>
      <c r="T26" s="459"/>
      <c r="U26" s="459"/>
      <c r="V26" s="501"/>
      <c r="W26" s="553"/>
      <c r="X26" s="554"/>
      <c r="Y26" s="555"/>
      <c r="Z26" s="457" t="s">
        <v>168</v>
      </c>
      <c r="AA26" s="559"/>
      <c r="AB26" s="559"/>
      <c r="AC26" s="559"/>
      <c r="AD26" s="559"/>
      <c r="AE26" s="559"/>
      <c r="AF26" s="559"/>
      <c r="AG26" s="560"/>
      <c r="AH26" s="458">
        <v>2</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171</v>
      </c>
      <c r="F27" s="437"/>
      <c r="G27" s="437"/>
      <c r="H27" s="437"/>
      <c r="I27" s="437"/>
      <c r="J27" s="437"/>
      <c r="K27" s="438"/>
      <c r="L27" s="458">
        <v>1</v>
      </c>
      <c r="M27" s="459"/>
      <c r="N27" s="459"/>
      <c r="O27" s="459"/>
      <c r="P27" s="501"/>
      <c r="Q27" s="458">
        <v>2465</v>
      </c>
      <c r="R27" s="459"/>
      <c r="S27" s="459"/>
      <c r="T27" s="459"/>
      <c r="U27" s="459"/>
      <c r="V27" s="501"/>
      <c r="W27" s="553"/>
      <c r="X27" s="554"/>
      <c r="Y27" s="555"/>
      <c r="Z27" s="457" t="s">
        <v>172</v>
      </c>
      <c r="AA27" s="437"/>
      <c r="AB27" s="437"/>
      <c r="AC27" s="437"/>
      <c r="AD27" s="437"/>
      <c r="AE27" s="437"/>
      <c r="AF27" s="437"/>
      <c r="AG27" s="438"/>
      <c r="AH27" s="458">
        <v>7</v>
      </c>
      <c r="AI27" s="459"/>
      <c r="AJ27" s="459"/>
      <c r="AK27" s="459"/>
      <c r="AL27" s="501"/>
      <c r="AM27" s="458">
        <v>20915</v>
      </c>
      <c r="AN27" s="459"/>
      <c r="AO27" s="459"/>
      <c r="AP27" s="459"/>
      <c r="AQ27" s="459"/>
      <c r="AR27" s="501"/>
      <c r="AS27" s="458">
        <v>2988</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193144</v>
      </c>
      <c r="BO27" s="527"/>
      <c r="BP27" s="527"/>
      <c r="BQ27" s="527"/>
      <c r="BR27" s="527"/>
      <c r="BS27" s="527"/>
      <c r="BT27" s="527"/>
      <c r="BU27" s="528"/>
      <c r="BV27" s="526">
        <v>193073</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174</v>
      </c>
      <c r="F28" s="437"/>
      <c r="G28" s="437"/>
      <c r="H28" s="437"/>
      <c r="I28" s="437"/>
      <c r="J28" s="437"/>
      <c r="K28" s="438"/>
      <c r="L28" s="458">
        <v>1</v>
      </c>
      <c r="M28" s="459"/>
      <c r="N28" s="459"/>
      <c r="O28" s="459"/>
      <c r="P28" s="501"/>
      <c r="Q28" s="458">
        <v>1780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507286</v>
      </c>
      <c r="BO28" s="371"/>
      <c r="BP28" s="371"/>
      <c r="BQ28" s="371"/>
      <c r="BR28" s="371"/>
      <c r="BS28" s="371"/>
      <c r="BT28" s="371"/>
      <c r="BU28" s="372"/>
      <c r="BV28" s="370">
        <v>521840</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177</v>
      </c>
      <c r="F29" s="437"/>
      <c r="G29" s="437"/>
      <c r="H29" s="437"/>
      <c r="I29" s="437"/>
      <c r="J29" s="437"/>
      <c r="K29" s="438"/>
      <c r="L29" s="458">
        <v>10</v>
      </c>
      <c r="M29" s="459"/>
      <c r="N29" s="459"/>
      <c r="O29" s="459"/>
      <c r="P29" s="501"/>
      <c r="Q29" s="458">
        <v>1620</v>
      </c>
      <c r="R29" s="459"/>
      <c r="S29" s="459"/>
      <c r="T29" s="459"/>
      <c r="U29" s="459"/>
      <c r="V29" s="501"/>
      <c r="W29" s="556"/>
      <c r="X29" s="557"/>
      <c r="Y29" s="558"/>
      <c r="Z29" s="457" t="s">
        <v>178</v>
      </c>
      <c r="AA29" s="437"/>
      <c r="AB29" s="437"/>
      <c r="AC29" s="437"/>
      <c r="AD29" s="437"/>
      <c r="AE29" s="437"/>
      <c r="AF29" s="437"/>
      <c r="AG29" s="438"/>
      <c r="AH29" s="458">
        <v>85</v>
      </c>
      <c r="AI29" s="459"/>
      <c r="AJ29" s="459"/>
      <c r="AK29" s="459"/>
      <c r="AL29" s="501"/>
      <c r="AM29" s="458">
        <v>232295</v>
      </c>
      <c r="AN29" s="459"/>
      <c r="AO29" s="459"/>
      <c r="AP29" s="459"/>
      <c r="AQ29" s="459"/>
      <c r="AR29" s="501"/>
      <c r="AS29" s="458">
        <v>2733</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47669</v>
      </c>
      <c r="BO29" s="408"/>
      <c r="BP29" s="408"/>
      <c r="BQ29" s="408"/>
      <c r="BR29" s="408"/>
      <c r="BS29" s="408"/>
      <c r="BT29" s="408"/>
      <c r="BU29" s="409"/>
      <c r="BV29" s="407">
        <v>36421</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95.4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980970</v>
      </c>
      <c r="BO30" s="527"/>
      <c r="BP30" s="527"/>
      <c r="BQ30" s="527"/>
      <c r="BR30" s="527"/>
      <c r="BS30" s="527"/>
      <c r="BT30" s="527"/>
      <c r="BU30" s="528"/>
      <c r="BV30" s="526">
        <v>1032388</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水道事業特別会計</v>
      </c>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15">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81"/>
      <c r="AM35" s="597">
        <f t="shared" ref="AM35:AM43" si="0">IF(AO35="","",AM34+1)</f>
        <v>6</v>
      </c>
      <c r="AN35" s="597"/>
      <c r="AO35" s="598" t="str">
        <f>IF('各会計、関係団体の財政状況及び健全化判断比率'!B32="","",'各会計、関係団体の財政状況及び健全化判断比率'!B32)</f>
        <v>下水道事業特別会計</v>
      </c>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彦根市犬上郡営林組合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大滝山林組合(一般会計)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10</v>
      </c>
      <c r="BX37" s="597"/>
      <c r="BY37" s="598" t="str">
        <f>IF('各会計、関係団体の財政状況及び健全化判断比率'!B71="","",'各会計、関係団体の財政状況及び健全化判断比率'!B71)</f>
        <v>大滝山林組合(林産物栽培特別会計)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11</v>
      </c>
      <c r="BX38" s="597"/>
      <c r="BY38" s="598" t="str">
        <f>IF('各会計、関係団体の財政状況及び健全化判断比率'!B72="","",'各会計、関係団体の財政状況及び健全化判断比率'!B72)</f>
        <v>大滝山林組合(高取山森林空間利活用特別会計)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12</v>
      </c>
      <c r="BX39" s="597"/>
      <c r="BY39" s="598" t="str">
        <f>IF('各会計、関係団体の財政状況及び健全化判断比率'!B73="","",'各会計、関係団体の財政状況及び健全化判断比率'!B73)</f>
        <v>滋賀県市町村議会議員公務災害補償等組合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13</v>
      </c>
      <c r="BX40" s="597"/>
      <c r="BY40" s="598" t="str">
        <f>IF('各会計、関係団体の財政状況及び健全化判断比率'!B74="","",'各会計、関係団体の財政状況及び健全化判断比率'!B74)</f>
        <v>湖東広域衛生管理組合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14</v>
      </c>
      <c r="BX41" s="597"/>
      <c r="BY41" s="598" t="str">
        <f>IF('各会計、関係団体の財政状況及び健全化判断比率'!B75="","",'各会計、関係団体の財政状況及び健全化判断比率'!B75)</f>
        <v>彦根愛知犬上広域行政組合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15</v>
      </c>
      <c r="BX42" s="597"/>
      <c r="BY42" s="598" t="str">
        <f>IF('各会計、関係団体の財政状況及び健全化判断比率'!B76="","",'各会計、関係団体の財政状況及び健全化判断比率'!B76)</f>
        <v>滋賀県市町村職員研修センター</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f t="shared" si="2"/>
        <v>16</v>
      </c>
      <c r="BX43" s="597"/>
      <c r="BY43" s="598" t="str">
        <f>IF('各会計、関係団体の財政状況及び健全化判断比率'!B77="","",'各会計、関係団体の財政状況及び健全化判断比率'!B77)</f>
        <v>滋賀県後期高齢者医療広域連合(一般会計)</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V5aACjoCpG44mF+DVp+2uEoPwLQtQtuAgEGjApgzkLr3Jwx2hl2Cyo93ImxOkR/FhWkhiioISbL9PZTOPOv1LA==" saltValue="1l75jlEAYT2mKfvN6Zs+h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533</v>
      </c>
      <c r="D34" s="1151"/>
      <c r="E34" s="1152"/>
      <c r="F34" s="32">
        <v>1.87</v>
      </c>
      <c r="G34" s="33">
        <v>8.27</v>
      </c>
      <c r="H34" s="33">
        <v>6.74</v>
      </c>
      <c r="I34" s="33">
        <v>11.11</v>
      </c>
      <c r="J34" s="34">
        <v>12.95</v>
      </c>
      <c r="K34" s="22"/>
      <c r="L34" s="22"/>
      <c r="M34" s="22"/>
      <c r="N34" s="22"/>
      <c r="O34" s="22"/>
      <c r="P34" s="22"/>
    </row>
    <row r="35" spans="1:16" ht="39" customHeight="1" x14ac:dyDescent="0.15">
      <c r="A35" s="22"/>
      <c r="B35" s="35"/>
      <c r="C35" s="1145" t="s">
        <v>534</v>
      </c>
      <c r="D35" s="1146"/>
      <c r="E35" s="1147"/>
      <c r="F35" s="36">
        <v>14.17</v>
      </c>
      <c r="G35" s="37">
        <v>13.03</v>
      </c>
      <c r="H35" s="37">
        <v>11.86</v>
      </c>
      <c r="I35" s="37">
        <v>12.4</v>
      </c>
      <c r="J35" s="38">
        <v>11.42</v>
      </c>
      <c r="K35" s="22"/>
      <c r="L35" s="22"/>
      <c r="M35" s="22"/>
      <c r="N35" s="22"/>
      <c r="O35" s="22"/>
      <c r="P35" s="22"/>
    </row>
    <row r="36" spans="1:16" ht="39" customHeight="1" x14ac:dyDescent="0.15">
      <c r="A36" s="22"/>
      <c r="B36" s="35"/>
      <c r="C36" s="1145" t="s">
        <v>535</v>
      </c>
      <c r="D36" s="1146"/>
      <c r="E36" s="1147"/>
      <c r="F36" s="36">
        <v>0.22</v>
      </c>
      <c r="G36" s="37">
        <v>6.37</v>
      </c>
      <c r="H36" s="37">
        <v>4.88</v>
      </c>
      <c r="I36" s="37">
        <v>4</v>
      </c>
      <c r="J36" s="38">
        <v>2.86</v>
      </c>
      <c r="K36" s="22"/>
      <c r="L36" s="22"/>
      <c r="M36" s="22"/>
      <c r="N36" s="22"/>
      <c r="O36" s="22"/>
      <c r="P36" s="22"/>
    </row>
    <row r="37" spans="1:16" ht="39" customHeight="1" x14ac:dyDescent="0.15">
      <c r="A37" s="22"/>
      <c r="B37" s="35"/>
      <c r="C37" s="1145" t="s">
        <v>536</v>
      </c>
      <c r="D37" s="1146"/>
      <c r="E37" s="1147"/>
      <c r="F37" s="36">
        <v>0.84</v>
      </c>
      <c r="G37" s="37">
        <v>1.1200000000000001</v>
      </c>
      <c r="H37" s="37">
        <v>1.18</v>
      </c>
      <c r="I37" s="37">
        <v>1.23</v>
      </c>
      <c r="J37" s="38">
        <v>0.36</v>
      </c>
      <c r="K37" s="22"/>
      <c r="L37" s="22"/>
      <c r="M37" s="22"/>
      <c r="N37" s="22"/>
      <c r="O37" s="22"/>
      <c r="P37" s="22"/>
    </row>
    <row r="38" spans="1:16" ht="39" customHeight="1" x14ac:dyDescent="0.15">
      <c r="A38" s="22"/>
      <c r="B38" s="35"/>
      <c r="C38" s="1145" t="s">
        <v>537</v>
      </c>
      <c r="D38" s="1146"/>
      <c r="E38" s="1147"/>
      <c r="F38" s="36">
        <v>0.15</v>
      </c>
      <c r="G38" s="37">
        <v>0.62</v>
      </c>
      <c r="H38" s="37">
        <v>0.42</v>
      </c>
      <c r="I38" s="37">
        <v>0.35</v>
      </c>
      <c r="J38" s="38">
        <v>0.12</v>
      </c>
      <c r="K38" s="22"/>
      <c r="L38" s="22"/>
      <c r="M38" s="22"/>
      <c r="N38" s="22"/>
      <c r="O38" s="22"/>
      <c r="P38" s="22"/>
    </row>
    <row r="39" spans="1:16" ht="39" customHeight="1" x14ac:dyDescent="0.15">
      <c r="A39" s="22"/>
      <c r="B39" s="35"/>
      <c r="C39" s="1145" t="s">
        <v>538</v>
      </c>
      <c r="D39" s="1146"/>
      <c r="E39" s="1147"/>
      <c r="F39" s="36">
        <v>0</v>
      </c>
      <c r="G39" s="37">
        <v>0</v>
      </c>
      <c r="H39" s="37">
        <v>0</v>
      </c>
      <c r="I39" s="37">
        <v>0</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539</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540</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4/mD5jY/yqSM+CaQZlpJTxnuee7ORmPPGWD3ZqJrhEwvgXzb6NIcyxcgDV6QLqortUKq2BI7S64hiWAtHOOoA==" saltValue="3xaZZs4dVXEBdT7ErEJm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225</v>
      </c>
      <c r="L45" s="60">
        <v>225</v>
      </c>
      <c r="M45" s="60">
        <v>229</v>
      </c>
      <c r="N45" s="60">
        <v>186</v>
      </c>
      <c r="O45" s="61">
        <v>192</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230</v>
      </c>
      <c r="L48" s="64">
        <v>178</v>
      </c>
      <c r="M48" s="64">
        <v>178</v>
      </c>
      <c r="N48" s="64">
        <v>170</v>
      </c>
      <c r="O48" s="65">
        <v>175</v>
      </c>
      <c r="P48" s="48"/>
      <c r="Q48" s="48"/>
      <c r="R48" s="48"/>
      <c r="S48" s="48"/>
      <c r="T48" s="48"/>
      <c r="U48" s="48"/>
    </row>
    <row r="49" spans="1:21" ht="30.75" customHeight="1" x14ac:dyDescent="0.15">
      <c r="A49" s="48"/>
      <c r="B49" s="1155"/>
      <c r="C49" s="1156"/>
      <c r="D49" s="62"/>
      <c r="E49" s="1161" t="s">
        <v>14</v>
      </c>
      <c r="F49" s="1161"/>
      <c r="G49" s="1161"/>
      <c r="H49" s="1161"/>
      <c r="I49" s="1161"/>
      <c r="J49" s="1162"/>
      <c r="K49" s="63">
        <v>3</v>
      </c>
      <c r="L49" s="64">
        <v>4</v>
      </c>
      <c r="M49" s="64">
        <v>4</v>
      </c>
      <c r="N49" s="64">
        <v>4</v>
      </c>
      <c r="O49" s="65">
        <v>3</v>
      </c>
      <c r="P49" s="48"/>
      <c r="Q49" s="48"/>
      <c r="R49" s="48"/>
      <c r="S49" s="48"/>
      <c r="T49" s="48"/>
      <c r="U49" s="48"/>
    </row>
    <row r="50" spans="1:21" ht="30.75" customHeight="1" x14ac:dyDescent="0.15">
      <c r="A50" s="48"/>
      <c r="B50" s="1155"/>
      <c r="C50" s="1156"/>
      <c r="D50" s="62"/>
      <c r="E50" s="1161" t="s">
        <v>15</v>
      </c>
      <c r="F50" s="1161"/>
      <c r="G50" s="1161"/>
      <c r="H50" s="1161"/>
      <c r="I50" s="1161"/>
      <c r="J50" s="1162"/>
      <c r="K50" s="63">
        <v>1</v>
      </c>
      <c r="L50" s="64">
        <v>0</v>
      </c>
      <c r="M50" s="64" t="s">
        <v>487</v>
      </c>
      <c r="N50" s="64" t="s">
        <v>487</v>
      </c>
      <c r="O50" s="65" t="s">
        <v>487</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t="s">
        <v>487</v>
      </c>
      <c r="M51" s="64" t="s">
        <v>487</v>
      </c>
      <c r="N51" s="64" t="s">
        <v>487</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384</v>
      </c>
      <c r="L52" s="64">
        <v>388</v>
      </c>
      <c r="M52" s="64">
        <v>383</v>
      </c>
      <c r="N52" s="64">
        <v>374</v>
      </c>
      <c r="O52" s="65">
        <v>363</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75</v>
      </c>
      <c r="L53" s="69">
        <v>19</v>
      </c>
      <c r="M53" s="69">
        <v>28</v>
      </c>
      <c r="N53" s="69">
        <v>-14</v>
      </c>
      <c r="O53" s="70">
        <v>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567</v>
      </c>
      <c r="L58" s="84" t="s">
        <v>567</v>
      </c>
      <c r="M58" s="84" t="s">
        <v>567</v>
      </c>
      <c r="N58" s="84" t="s">
        <v>568</v>
      </c>
      <c r="O58" s="85" t="s">
        <v>567</v>
      </c>
    </row>
    <row r="59" spans="1:21" ht="31.5" customHeight="1" x14ac:dyDescent="0.15">
      <c r="B59" s="1171"/>
      <c r="C59" s="1172"/>
      <c r="D59" s="1178" t="s">
        <v>26</v>
      </c>
      <c r="E59" s="1179"/>
      <c r="F59" s="1179"/>
      <c r="G59" s="1179"/>
      <c r="H59" s="1179"/>
      <c r="I59" s="1179"/>
      <c r="J59" s="1180"/>
      <c r="K59" s="86" t="s">
        <v>567</v>
      </c>
      <c r="L59" s="87" t="s">
        <v>567</v>
      </c>
      <c r="M59" s="87" t="s">
        <v>567</v>
      </c>
      <c r="N59" s="87" t="s">
        <v>567</v>
      </c>
      <c r="O59" s="88" t="s">
        <v>567</v>
      </c>
    </row>
    <row r="60" spans="1:21" ht="31.5" customHeight="1" thickBot="1" x14ac:dyDescent="0.2">
      <c r="B60" s="1173"/>
      <c r="C60" s="1174"/>
      <c r="D60" s="1181" t="s">
        <v>27</v>
      </c>
      <c r="E60" s="1182"/>
      <c r="F60" s="1182"/>
      <c r="G60" s="1182"/>
      <c r="H60" s="1182"/>
      <c r="I60" s="1182"/>
      <c r="J60" s="1183"/>
      <c r="K60" s="89" t="s">
        <v>567</v>
      </c>
      <c r="L60" s="90" t="s">
        <v>567</v>
      </c>
      <c r="M60" s="90" t="s">
        <v>567</v>
      </c>
      <c r="N60" s="90" t="s">
        <v>567</v>
      </c>
      <c r="O60" s="91" t="s">
        <v>567</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zCWJgzrU8WiY8OTD64K5qN0zMdlv07KC0lIVjQ4/gApzkO/2r3D8EKx5i99fVVetgyU4caR0QlTrPn2mZ3J8bA==" saltValue="4GXK7cKYVayQU8ZAGDafo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55">
        <v>2051</v>
      </c>
      <c r="J41" s="356">
        <v>2089</v>
      </c>
      <c r="K41" s="356">
        <v>2197</v>
      </c>
      <c r="L41" s="356">
        <v>2216</v>
      </c>
      <c r="M41" s="357">
        <v>2318</v>
      </c>
    </row>
    <row r="42" spans="2:13" ht="27.75" customHeight="1" x14ac:dyDescent="0.15">
      <c r="B42" s="1186"/>
      <c r="C42" s="1187"/>
      <c r="D42" s="106"/>
      <c r="E42" s="1192" t="s">
        <v>32</v>
      </c>
      <c r="F42" s="1192"/>
      <c r="G42" s="1192"/>
      <c r="H42" s="1193"/>
      <c r="I42" s="358">
        <v>3</v>
      </c>
      <c r="J42" s="359">
        <v>1</v>
      </c>
      <c r="K42" s="359" t="s">
        <v>487</v>
      </c>
      <c r="L42" s="359" t="s">
        <v>487</v>
      </c>
      <c r="M42" s="360" t="s">
        <v>487</v>
      </c>
    </row>
    <row r="43" spans="2:13" ht="27.75" customHeight="1" x14ac:dyDescent="0.15">
      <c r="B43" s="1186"/>
      <c r="C43" s="1187"/>
      <c r="D43" s="106"/>
      <c r="E43" s="1192" t="s">
        <v>33</v>
      </c>
      <c r="F43" s="1192"/>
      <c r="G43" s="1192"/>
      <c r="H43" s="1193"/>
      <c r="I43" s="358">
        <v>1911</v>
      </c>
      <c r="J43" s="359">
        <v>1726</v>
      </c>
      <c r="K43" s="359">
        <v>1657</v>
      </c>
      <c r="L43" s="359">
        <v>1362</v>
      </c>
      <c r="M43" s="360">
        <v>1265</v>
      </c>
    </row>
    <row r="44" spans="2:13" ht="27.75" customHeight="1" x14ac:dyDescent="0.15">
      <c r="B44" s="1186"/>
      <c r="C44" s="1187"/>
      <c r="D44" s="106"/>
      <c r="E44" s="1192" t="s">
        <v>34</v>
      </c>
      <c r="F44" s="1192"/>
      <c r="G44" s="1192"/>
      <c r="H44" s="1193"/>
      <c r="I44" s="358">
        <v>32</v>
      </c>
      <c r="J44" s="359">
        <v>29</v>
      </c>
      <c r="K44" s="359">
        <v>20</v>
      </c>
      <c r="L44" s="359">
        <v>19</v>
      </c>
      <c r="M44" s="360">
        <v>22</v>
      </c>
    </row>
    <row r="45" spans="2:13" ht="27.75" customHeight="1" x14ac:dyDescent="0.15">
      <c r="B45" s="1186"/>
      <c r="C45" s="1187"/>
      <c r="D45" s="106"/>
      <c r="E45" s="1192" t="s">
        <v>35</v>
      </c>
      <c r="F45" s="1192"/>
      <c r="G45" s="1192"/>
      <c r="H45" s="1193"/>
      <c r="I45" s="358">
        <v>348</v>
      </c>
      <c r="J45" s="359">
        <v>374</v>
      </c>
      <c r="K45" s="359">
        <v>385</v>
      </c>
      <c r="L45" s="359">
        <v>405</v>
      </c>
      <c r="M45" s="360">
        <v>496</v>
      </c>
    </row>
    <row r="46" spans="2:13" ht="27.75" customHeight="1" x14ac:dyDescent="0.15">
      <c r="B46" s="1186"/>
      <c r="C46" s="1187"/>
      <c r="D46" s="107"/>
      <c r="E46" s="1192" t="s">
        <v>36</v>
      </c>
      <c r="F46" s="1192"/>
      <c r="G46" s="1192"/>
      <c r="H46" s="1193"/>
      <c r="I46" s="358" t="s">
        <v>487</v>
      </c>
      <c r="J46" s="359" t="s">
        <v>487</v>
      </c>
      <c r="K46" s="359" t="s">
        <v>487</v>
      </c>
      <c r="L46" s="359" t="s">
        <v>487</v>
      </c>
      <c r="M46" s="360" t="s">
        <v>487</v>
      </c>
    </row>
    <row r="47" spans="2:13" ht="27.75" customHeight="1" x14ac:dyDescent="0.15">
      <c r="B47" s="1186"/>
      <c r="C47" s="1187"/>
      <c r="D47" s="108"/>
      <c r="E47" s="1194" t="s">
        <v>37</v>
      </c>
      <c r="F47" s="1195"/>
      <c r="G47" s="1195"/>
      <c r="H47" s="1196"/>
      <c r="I47" s="358" t="s">
        <v>487</v>
      </c>
      <c r="J47" s="359" t="s">
        <v>487</v>
      </c>
      <c r="K47" s="359" t="s">
        <v>487</v>
      </c>
      <c r="L47" s="359" t="s">
        <v>487</v>
      </c>
      <c r="M47" s="360" t="s">
        <v>487</v>
      </c>
    </row>
    <row r="48" spans="2:13" ht="27.75" customHeight="1" x14ac:dyDescent="0.15">
      <c r="B48" s="1186"/>
      <c r="C48" s="1187"/>
      <c r="D48" s="106"/>
      <c r="E48" s="1192" t="s">
        <v>38</v>
      </c>
      <c r="F48" s="1192"/>
      <c r="G48" s="1192"/>
      <c r="H48" s="1193"/>
      <c r="I48" s="358" t="s">
        <v>487</v>
      </c>
      <c r="J48" s="359" t="s">
        <v>487</v>
      </c>
      <c r="K48" s="359" t="s">
        <v>487</v>
      </c>
      <c r="L48" s="359" t="s">
        <v>487</v>
      </c>
      <c r="M48" s="360" t="s">
        <v>487</v>
      </c>
    </row>
    <row r="49" spans="2:13" ht="27.75" customHeight="1" x14ac:dyDescent="0.15">
      <c r="B49" s="1188"/>
      <c r="C49" s="1189"/>
      <c r="D49" s="106"/>
      <c r="E49" s="1192" t="s">
        <v>39</v>
      </c>
      <c r="F49" s="1192"/>
      <c r="G49" s="1192"/>
      <c r="H49" s="1193"/>
      <c r="I49" s="358" t="s">
        <v>487</v>
      </c>
      <c r="J49" s="359" t="s">
        <v>487</v>
      </c>
      <c r="K49" s="359" t="s">
        <v>487</v>
      </c>
      <c r="L49" s="359" t="s">
        <v>487</v>
      </c>
      <c r="M49" s="360" t="s">
        <v>487</v>
      </c>
    </row>
    <row r="50" spans="2:13" ht="27.75" customHeight="1" x14ac:dyDescent="0.15">
      <c r="B50" s="1197" t="s">
        <v>40</v>
      </c>
      <c r="C50" s="1198"/>
      <c r="D50" s="109"/>
      <c r="E50" s="1192" t="s">
        <v>41</v>
      </c>
      <c r="F50" s="1192"/>
      <c r="G50" s="1192"/>
      <c r="H50" s="1193"/>
      <c r="I50" s="358">
        <v>2347</v>
      </c>
      <c r="J50" s="359">
        <v>2078</v>
      </c>
      <c r="K50" s="359">
        <v>1982</v>
      </c>
      <c r="L50" s="359">
        <v>1890</v>
      </c>
      <c r="M50" s="360">
        <v>1821</v>
      </c>
    </row>
    <row r="51" spans="2:13" ht="27.75" customHeight="1" x14ac:dyDescent="0.15">
      <c r="B51" s="1186"/>
      <c r="C51" s="1187"/>
      <c r="D51" s="106"/>
      <c r="E51" s="1192" t="s">
        <v>42</v>
      </c>
      <c r="F51" s="1192"/>
      <c r="G51" s="1192"/>
      <c r="H51" s="1193"/>
      <c r="I51" s="358" t="s">
        <v>487</v>
      </c>
      <c r="J51" s="359" t="s">
        <v>487</v>
      </c>
      <c r="K51" s="359" t="s">
        <v>487</v>
      </c>
      <c r="L51" s="359" t="s">
        <v>487</v>
      </c>
      <c r="M51" s="360" t="s">
        <v>487</v>
      </c>
    </row>
    <row r="52" spans="2:13" ht="27.75" customHeight="1" x14ac:dyDescent="0.15">
      <c r="B52" s="1188"/>
      <c r="C52" s="1189"/>
      <c r="D52" s="106"/>
      <c r="E52" s="1192" t="s">
        <v>43</v>
      </c>
      <c r="F52" s="1192"/>
      <c r="G52" s="1192"/>
      <c r="H52" s="1193"/>
      <c r="I52" s="358">
        <v>3419</v>
      </c>
      <c r="J52" s="359">
        <v>3266</v>
      </c>
      <c r="K52" s="359">
        <v>3241</v>
      </c>
      <c r="L52" s="359">
        <v>3055</v>
      </c>
      <c r="M52" s="360">
        <v>2859</v>
      </c>
    </row>
    <row r="53" spans="2:13" ht="27.75" customHeight="1" thickBot="1" x14ac:dyDescent="0.2">
      <c r="B53" s="1199" t="s">
        <v>19</v>
      </c>
      <c r="C53" s="1200"/>
      <c r="D53" s="110"/>
      <c r="E53" s="1201" t="s">
        <v>44</v>
      </c>
      <c r="F53" s="1201"/>
      <c r="G53" s="1201"/>
      <c r="H53" s="1202"/>
      <c r="I53" s="361">
        <v>-1421</v>
      </c>
      <c r="J53" s="362">
        <v>-1124</v>
      </c>
      <c r="K53" s="362">
        <v>-964</v>
      </c>
      <c r="L53" s="362">
        <v>-943</v>
      </c>
      <c r="M53" s="363">
        <v>-579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Ohc/sfpQcy5iCp66T0oxJn1JSi8dqlPWlKHKbn9SNm2t7EGpccQdzasQqbYTNbnPLqc1JgPWHDd83CsT4xmkzw==" saltValue="9LsOdKlYs7JXSX6iQFF2p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122">
        <v>483</v>
      </c>
      <c r="G55" s="122">
        <v>522</v>
      </c>
      <c r="H55" s="123">
        <v>507</v>
      </c>
    </row>
    <row r="56" spans="2:8" ht="52.5" customHeight="1" x14ac:dyDescent="0.15">
      <c r="B56" s="124"/>
      <c r="C56" s="1213" t="s">
        <v>47</v>
      </c>
      <c r="D56" s="1213"/>
      <c r="E56" s="1214"/>
      <c r="F56" s="125">
        <v>36</v>
      </c>
      <c r="G56" s="125">
        <v>36</v>
      </c>
      <c r="H56" s="126">
        <v>48</v>
      </c>
    </row>
    <row r="57" spans="2:8" ht="53.25" customHeight="1" x14ac:dyDescent="0.15">
      <c r="B57" s="124"/>
      <c r="C57" s="1215" t="s">
        <v>48</v>
      </c>
      <c r="D57" s="1215"/>
      <c r="E57" s="1216"/>
      <c r="F57" s="127">
        <v>1173</v>
      </c>
      <c r="G57" s="127">
        <v>1032</v>
      </c>
      <c r="H57" s="128">
        <v>981</v>
      </c>
    </row>
    <row r="58" spans="2:8" ht="45.75" customHeight="1" x14ac:dyDescent="0.15">
      <c r="B58" s="129"/>
      <c r="C58" s="1203" t="s">
        <v>548</v>
      </c>
      <c r="D58" s="1204"/>
      <c r="E58" s="1205"/>
      <c r="F58" s="130">
        <v>459</v>
      </c>
      <c r="G58" s="130">
        <v>450</v>
      </c>
      <c r="H58" s="131">
        <v>423</v>
      </c>
    </row>
    <row r="59" spans="2:8" ht="45.75" customHeight="1" x14ac:dyDescent="0.15">
      <c r="B59" s="129"/>
      <c r="C59" s="1203" t="s">
        <v>549</v>
      </c>
      <c r="D59" s="1204"/>
      <c r="E59" s="1205"/>
      <c r="F59" s="130">
        <v>212</v>
      </c>
      <c r="G59" s="130">
        <v>212</v>
      </c>
      <c r="H59" s="131">
        <v>212</v>
      </c>
    </row>
    <row r="60" spans="2:8" ht="45.75" customHeight="1" x14ac:dyDescent="0.15">
      <c r="B60" s="129"/>
      <c r="C60" s="1203" t="s">
        <v>550</v>
      </c>
      <c r="D60" s="1204"/>
      <c r="E60" s="1205"/>
      <c r="F60" s="130">
        <v>170</v>
      </c>
      <c r="G60" s="130">
        <v>171</v>
      </c>
      <c r="H60" s="131">
        <v>171</v>
      </c>
    </row>
    <row r="61" spans="2:8" ht="45.75" customHeight="1" x14ac:dyDescent="0.15">
      <c r="B61" s="129"/>
      <c r="C61" s="1203" t="s">
        <v>551</v>
      </c>
      <c r="D61" s="1204"/>
      <c r="E61" s="1205"/>
      <c r="F61" s="130">
        <v>70</v>
      </c>
      <c r="G61" s="130">
        <v>71</v>
      </c>
      <c r="H61" s="131">
        <v>71</v>
      </c>
    </row>
    <row r="62" spans="2:8" ht="45.75" customHeight="1" thickBot="1" x14ac:dyDescent="0.2">
      <c r="B62" s="132"/>
      <c r="C62" s="1206" t="s">
        <v>552</v>
      </c>
      <c r="D62" s="1207"/>
      <c r="E62" s="1208"/>
      <c r="F62" s="133">
        <v>209</v>
      </c>
      <c r="G62" s="133">
        <v>76</v>
      </c>
      <c r="H62" s="134">
        <v>52</v>
      </c>
    </row>
    <row r="63" spans="2:8" ht="52.5" customHeight="1" thickBot="1" x14ac:dyDescent="0.2">
      <c r="B63" s="135"/>
      <c r="C63" s="1209" t="s">
        <v>49</v>
      </c>
      <c r="D63" s="1209"/>
      <c r="E63" s="1210"/>
      <c r="F63" s="136">
        <v>1693</v>
      </c>
      <c r="G63" s="136">
        <v>1591</v>
      </c>
      <c r="H63" s="137">
        <v>1536</v>
      </c>
    </row>
    <row r="64" spans="2:8" x14ac:dyDescent="0.15"/>
  </sheetData>
  <sheetProtection algorithmName="SHA-512" hashValue="ibF4bHP2/sKPDK6FhKHBRVVS83yKOvApeBLd4Q0bhAXQJ8cGGiNfVwaFRRfaelD3jZBFZExdul9nlwCC0semBA==" saltValue="StO0kCZ8zhtdmUXRUTbD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524</v>
      </c>
      <c r="G2" s="151"/>
      <c r="H2" s="152"/>
    </row>
    <row r="3" spans="1:8" x14ac:dyDescent="0.15">
      <c r="A3" s="148" t="s">
        <v>517</v>
      </c>
      <c r="B3" s="153"/>
      <c r="C3" s="154"/>
      <c r="D3" s="155">
        <v>112531</v>
      </c>
      <c r="E3" s="156"/>
      <c r="F3" s="157">
        <v>126262</v>
      </c>
      <c r="G3" s="158"/>
      <c r="H3" s="159"/>
    </row>
    <row r="4" spans="1:8" x14ac:dyDescent="0.15">
      <c r="A4" s="160"/>
      <c r="B4" s="161"/>
      <c r="C4" s="162"/>
      <c r="D4" s="163">
        <v>90260</v>
      </c>
      <c r="E4" s="164"/>
      <c r="F4" s="165">
        <v>56769</v>
      </c>
      <c r="G4" s="166"/>
      <c r="H4" s="167"/>
    </row>
    <row r="5" spans="1:8" x14ac:dyDescent="0.15">
      <c r="A5" s="148" t="s">
        <v>519</v>
      </c>
      <c r="B5" s="153"/>
      <c r="C5" s="154"/>
      <c r="D5" s="155">
        <v>73731</v>
      </c>
      <c r="E5" s="156"/>
      <c r="F5" s="157">
        <v>126525</v>
      </c>
      <c r="G5" s="158"/>
      <c r="H5" s="159"/>
    </row>
    <row r="6" spans="1:8" x14ac:dyDescent="0.15">
      <c r="A6" s="160"/>
      <c r="B6" s="161"/>
      <c r="C6" s="162"/>
      <c r="D6" s="163">
        <v>67052</v>
      </c>
      <c r="E6" s="164"/>
      <c r="F6" s="165">
        <v>67052</v>
      </c>
      <c r="G6" s="166"/>
      <c r="H6" s="167"/>
    </row>
    <row r="7" spans="1:8" x14ac:dyDescent="0.15">
      <c r="A7" s="148" t="s">
        <v>520</v>
      </c>
      <c r="B7" s="153"/>
      <c r="C7" s="154"/>
      <c r="D7" s="155">
        <v>156816</v>
      </c>
      <c r="E7" s="156"/>
      <c r="F7" s="157">
        <v>122054</v>
      </c>
      <c r="G7" s="158"/>
      <c r="H7" s="159"/>
    </row>
    <row r="8" spans="1:8" x14ac:dyDescent="0.15">
      <c r="A8" s="160"/>
      <c r="B8" s="161"/>
      <c r="C8" s="162"/>
      <c r="D8" s="163">
        <v>103500</v>
      </c>
      <c r="E8" s="164"/>
      <c r="F8" s="165">
        <v>68298</v>
      </c>
      <c r="G8" s="166"/>
      <c r="H8" s="167"/>
    </row>
    <row r="9" spans="1:8" x14ac:dyDescent="0.15">
      <c r="A9" s="148" t="s">
        <v>521</v>
      </c>
      <c r="B9" s="153"/>
      <c r="C9" s="154"/>
      <c r="D9" s="155">
        <v>71191</v>
      </c>
      <c r="E9" s="156"/>
      <c r="F9" s="157">
        <v>111644</v>
      </c>
      <c r="G9" s="158"/>
      <c r="H9" s="159"/>
    </row>
    <row r="10" spans="1:8" x14ac:dyDescent="0.15">
      <c r="A10" s="160"/>
      <c r="B10" s="161"/>
      <c r="C10" s="162"/>
      <c r="D10" s="163">
        <v>53013</v>
      </c>
      <c r="E10" s="164"/>
      <c r="F10" s="165">
        <v>66606</v>
      </c>
      <c r="G10" s="166"/>
      <c r="H10" s="167"/>
    </row>
    <row r="11" spans="1:8" x14ac:dyDescent="0.15">
      <c r="A11" s="148" t="s">
        <v>522</v>
      </c>
      <c r="B11" s="153"/>
      <c r="C11" s="154"/>
      <c r="D11" s="155">
        <v>102026</v>
      </c>
      <c r="E11" s="156"/>
      <c r="F11" s="157">
        <v>127917</v>
      </c>
      <c r="G11" s="158"/>
      <c r="H11" s="159"/>
    </row>
    <row r="12" spans="1:8" x14ac:dyDescent="0.15">
      <c r="A12" s="160"/>
      <c r="B12" s="161"/>
      <c r="C12" s="168"/>
      <c r="D12" s="163">
        <v>83257</v>
      </c>
      <c r="E12" s="164"/>
      <c r="F12" s="165">
        <v>69746</v>
      </c>
      <c r="G12" s="166"/>
      <c r="H12" s="167"/>
    </row>
    <row r="13" spans="1:8" x14ac:dyDescent="0.15">
      <c r="A13" s="148"/>
      <c r="B13" s="153"/>
      <c r="C13" s="169"/>
      <c r="D13" s="170">
        <v>103259</v>
      </c>
      <c r="E13" s="171"/>
      <c r="F13" s="172">
        <v>122880</v>
      </c>
      <c r="G13" s="173"/>
      <c r="H13" s="159"/>
    </row>
    <row r="14" spans="1:8" x14ac:dyDescent="0.15">
      <c r="A14" s="160"/>
      <c r="B14" s="161"/>
      <c r="C14" s="162"/>
      <c r="D14" s="163">
        <v>79416</v>
      </c>
      <c r="E14" s="164"/>
      <c r="F14" s="165">
        <v>65694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1.88</v>
      </c>
      <c r="C19" s="174">
        <f>ROUND(VALUE(SUBSTITUTE(実質収支比率等に係る経年分析!G$48,"▲","-")),2)</f>
        <v>8.27</v>
      </c>
      <c r="D19" s="174">
        <f>ROUND(VALUE(SUBSTITUTE(実質収支比率等に係る経年分析!H$48,"▲","-")),2)</f>
        <v>6.74</v>
      </c>
      <c r="E19" s="174">
        <f>ROUND(VALUE(SUBSTITUTE(実質収支比率等に係る経年分析!I$48,"▲","-")),2)</f>
        <v>11.12</v>
      </c>
      <c r="F19" s="174">
        <f>ROUND(VALUE(SUBSTITUTE(実質収支比率等に係る経年分析!J$48,"▲","-")),2)</f>
        <v>12.95</v>
      </c>
    </row>
    <row r="20" spans="1:11" x14ac:dyDescent="0.15">
      <c r="A20" s="174" t="s">
        <v>53</v>
      </c>
      <c r="B20" s="174">
        <f>ROUND(VALUE(SUBSTITUTE(実質収支比率等に係る経年分析!F$47,"▲","-")),2)</f>
        <v>47.18</v>
      </c>
      <c r="C20" s="174">
        <f>ROUND(VALUE(SUBSTITUTE(実質収支比率等に係る経年分析!G$47,"▲","-")),2)</f>
        <v>28.85</v>
      </c>
      <c r="D20" s="174">
        <f>ROUND(VALUE(SUBSTITUTE(実質収支比率等に係る経年分析!H$47,"▲","-")),2)</f>
        <v>18.739999999999998</v>
      </c>
      <c r="E20" s="174">
        <f>ROUND(VALUE(SUBSTITUTE(実質収支比率等に係る経年分析!I$47,"▲","-")),2)</f>
        <v>20.81</v>
      </c>
      <c r="F20" s="174">
        <f>ROUND(VALUE(SUBSTITUTE(実質収支比率等に係る経年分析!J$47,"▲","-")),2)</f>
        <v>19.8</v>
      </c>
    </row>
    <row r="21" spans="1:11" x14ac:dyDescent="0.15">
      <c r="A21" s="174" t="s">
        <v>54</v>
      </c>
      <c r="B21" s="174">
        <f>IF(ISNUMBER(VALUE(SUBSTITUTE(実質収支比率等に係る経年分析!F$49,"▲","-"))),ROUND(VALUE(SUBSTITUTE(実質収支比率等に係る経年分析!F$49,"▲","-")),2),NA())</f>
        <v>-19.79</v>
      </c>
      <c r="C21" s="174">
        <f>IF(ISNUMBER(VALUE(SUBSTITUTE(実質収支比率等に係る経年分析!G$49,"▲","-"))),ROUND(VALUE(SUBSTITUTE(実質収支比率等に係る経年分析!G$49,"▲","-")),2),NA())</f>
        <v>-6.85</v>
      </c>
      <c r="D21" s="174">
        <f>IF(ISNUMBER(VALUE(SUBSTITUTE(実質収支比率等に係る経年分析!H$49,"▲","-"))),ROUND(VALUE(SUBSTITUTE(実質収支比率等に係る経年分析!H$49,"▲","-")),2),NA())</f>
        <v>-0.35</v>
      </c>
      <c r="E21" s="174">
        <f>IF(ISNUMBER(VALUE(SUBSTITUTE(実質収支比率等に係る経年分析!I$49,"▲","-"))),ROUND(VALUE(SUBSTITUTE(実質収支比率等に係る経年分析!I$49,"▲","-")),2),NA())</f>
        <v>5.73</v>
      </c>
      <c r="F21" s="174">
        <f>IF(ISNUMBER(VALUE(SUBSTITUTE(実質収支比率等に係る経年分析!J$49,"▲","-"))),ROUND(VALUE(SUBSTITUTE(実質収支比率等に係る経年分析!J$49,"▲","-")),2),NA())</f>
        <v>4.0999999999999996</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0.12</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1.1200000000000001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1.18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1.23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0.36</v>
      </c>
    </row>
    <row r="34" spans="1:16" x14ac:dyDescent="0.15">
      <c r="A34" s="175" t="str">
        <f>IF(連結実質赤字比率に係る赤字・黒字の構成分析!C$36="",NA(),連結実質赤字比率に係る赤字・黒字の構成分析!C$36)</f>
        <v>下水道事業特別会計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0.22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6.37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4.88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2.86</v>
      </c>
    </row>
    <row r="35" spans="1:16" x14ac:dyDescent="0.15">
      <c r="A35" s="175" t="str">
        <f>IF(連結実質赤字比率に係る赤字・黒字の構成分析!C$35="",NA(),連結実質赤字比率に係る赤字・黒字の構成分析!C$35)</f>
        <v>水道事業特別会計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14.17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13.03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11.86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11.42</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1.87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8.27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6.74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11.11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12.95</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384</v>
      </c>
      <c r="E42" s="176"/>
      <c r="F42" s="176"/>
      <c r="G42" s="176">
        <f>'実質公債費比率（分子）の構造'!L$52</f>
        <v>388</v>
      </c>
      <c r="H42" s="176"/>
      <c r="I42" s="176"/>
      <c r="J42" s="176">
        <f>'実質公債費比率（分子）の構造'!M$52</f>
        <v>383</v>
      </c>
      <c r="K42" s="176"/>
      <c r="L42" s="176"/>
      <c r="M42" s="176">
        <f>'実質公債費比率（分子）の構造'!N$52</f>
        <v>374</v>
      </c>
      <c r="N42" s="176"/>
      <c r="O42" s="176"/>
      <c r="P42" s="176">
        <f>'実質公債費比率（分子）の構造'!O$52</f>
        <v>363</v>
      </c>
    </row>
    <row r="43" spans="1:16" x14ac:dyDescent="0.15">
      <c r="A43" s="176" t="s">
        <v>16</v>
      </c>
      <c r="B43" s="176">
        <f>'実質公債費比率（分子）の構造'!K$51</f>
        <v>0</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f>'実質公債費比率（分子）の構造'!O$51</f>
        <v>0</v>
      </c>
      <c r="O43" s="176"/>
      <c r="P43" s="176"/>
    </row>
    <row r="44" spans="1:16" x14ac:dyDescent="0.15">
      <c r="A44" s="176" t="s">
        <v>62</v>
      </c>
      <c r="B44" s="176">
        <f>'実質公債費比率（分子）の構造'!K$50</f>
        <v>1</v>
      </c>
      <c r="C44" s="176"/>
      <c r="D44" s="176"/>
      <c r="E44" s="176">
        <f>'実質公債費比率（分子）の構造'!L$50</f>
        <v>0</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3</v>
      </c>
      <c r="C45" s="176"/>
      <c r="D45" s="176"/>
      <c r="E45" s="176">
        <f>'実質公債費比率（分子）の構造'!L$49</f>
        <v>4</v>
      </c>
      <c r="F45" s="176"/>
      <c r="G45" s="176"/>
      <c r="H45" s="176">
        <f>'実質公債費比率（分子）の構造'!M$49</f>
        <v>4</v>
      </c>
      <c r="I45" s="176"/>
      <c r="J45" s="176"/>
      <c r="K45" s="176">
        <f>'実質公債費比率（分子）の構造'!N$49</f>
        <v>4</v>
      </c>
      <c r="L45" s="176"/>
      <c r="M45" s="176"/>
      <c r="N45" s="176">
        <f>'実質公債費比率（分子）の構造'!O$49</f>
        <v>3</v>
      </c>
      <c r="O45" s="176"/>
      <c r="P45" s="176"/>
    </row>
    <row r="46" spans="1:16" x14ac:dyDescent="0.15">
      <c r="A46" s="176" t="s">
        <v>64</v>
      </c>
      <c r="B46" s="176">
        <f>'実質公債費比率（分子）の構造'!K$48</f>
        <v>230</v>
      </c>
      <c r="C46" s="176"/>
      <c r="D46" s="176"/>
      <c r="E46" s="176">
        <f>'実質公債費比率（分子）の構造'!L$48</f>
        <v>178</v>
      </c>
      <c r="F46" s="176"/>
      <c r="G46" s="176"/>
      <c r="H46" s="176">
        <f>'実質公債費比率（分子）の構造'!M$48</f>
        <v>178</v>
      </c>
      <c r="I46" s="176"/>
      <c r="J46" s="176"/>
      <c r="K46" s="176">
        <f>'実質公債費比率（分子）の構造'!N$48</f>
        <v>170</v>
      </c>
      <c r="L46" s="176"/>
      <c r="M46" s="176"/>
      <c r="N46" s="176">
        <f>'実質公債費比率（分子）の構造'!O$48</f>
        <v>175</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225</v>
      </c>
      <c r="C49" s="176"/>
      <c r="D49" s="176"/>
      <c r="E49" s="176">
        <f>'実質公債費比率（分子）の構造'!L$45</f>
        <v>225</v>
      </c>
      <c r="F49" s="176"/>
      <c r="G49" s="176"/>
      <c r="H49" s="176">
        <f>'実質公債費比率（分子）の構造'!M$45</f>
        <v>229</v>
      </c>
      <c r="I49" s="176"/>
      <c r="J49" s="176"/>
      <c r="K49" s="176">
        <f>'実質公債費比率（分子）の構造'!N$45</f>
        <v>186</v>
      </c>
      <c r="L49" s="176"/>
      <c r="M49" s="176"/>
      <c r="N49" s="176">
        <f>'実質公債費比率（分子）の構造'!O$45</f>
        <v>192</v>
      </c>
      <c r="O49" s="176"/>
      <c r="P49" s="176"/>
    </row>
    <row r="50" spans="1:16" x14ac:dyDescent="0.15">
      <c r="A50" s="176" t="s">
        <v>67</v>
      </c>
      <c r="B50" s="176" t="e">
        <f>NA()</f>
        <v>#N/A</v>
      </c>
      <c r="C50" s="176">
        <f>IF(ISNUMBER('実質公債費比率（分子）の構造'!K$53),'実質公債費比率（分子）の構造'!K$53,NA())</f>
        <v>75</v>
      </c>
      <c r="D50" s="176" t="e">
        <f>NA()</f>
        <v>#N/A</v>
      </c>
      <c r="E50" s="176" t="e">
        <f>NA()</f>
        <v>#N/A</v>
      </c>
      <c r="F50" s="176">
        <f>IF(ISNUMBER('実質公債費比率（分子）の構造'!L$53),'実質公債費比率（分子）の構造'!L$53,NA())</f>
        <v>19</v>
      </c>
      <c r="G50" s="176" t="e">
        <f>NA()</f>
        <v>#N/A</v>
      </c>
      <c r="H50" s="176" t="e">
        <f>NA()</f>
        <v>#N/A</v>
      </c>
      <c r="I50" s="176">
        <f>IF(ISNUMBER('実質公債費比率（分子）の構造'!M$53),'実質公債費比率（分子）の構造'!M$53,NA())</f>
        <v>28</v>
      </c>
      <c r="J50" s="176" t="e">
        <f>NA()</f>
        <v>#N/A</v>
      </c>
      <c r="K50" s="176" t="e">
        <f>NA()</f>
        <v>#N/A</v>
      </c>
      <c r="L50" s="176">
        <f>IF(ISNUMBER('実質公債費比率（分子）の構造'!N$53),'実質公債費比率（分子）の構造'!N$53,NA())</f>
        <v>-14</v>
      </c>
      <c r="M50" s="176" t="e">
        <f>NA()</f>
        <v>#N/A</v>
      </c>
      <c r="N50" s="176" t="e">
        <f>NA()</f>
        <v>#N/A</v>
      </c>
      <c r="O50" s="176">
        <f>IF(ISNUMBER('実質公債費比率（分子）の構造'!O$53),'実質公債費比率（分子）の構造'!O$53,NA())</f>
        <v>7</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3419</v>
      </c>
      <c r="E56" s="175"/>
      <c r="F56" s="175"/>
      <c r="G56" s="175">
        <f>'将来負担比率（分子）の構造'!J$52</f>
        <v>3266</v>
      </c>
      <c r="H56" s="175"/>
      <c r="I56" s="175"/>
      <c r="J56" s="175">
        <f>'将来負担比率（分子）の構造'!K$52</f>
        <v>3241</v>
      </c>
      <c r="K56" s="175"/>
      <c r="L56" s="175"/>
      <c r="M56" s="175">
        <f>'将来負担比率（分子）の構造'!L$52</f>
        <v>3055</v>
      </c>
      <c r="N56" s="175"/>
      <c r="O56" s="175"/>
      <c r="P56" s="175">
        <f>'将来負担比率（分子）の構造'!M$52</f>
        <v>2859</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2347</v>
      </c>
      <c r="E58" s="175"/>
      <c r="F58" s="175"/>
      <c r="G58" s="175">
        <f>'将来負担比率（分子）の構造'!J$50</f>
        <v>2078</v>
      </c>
      <c r="H58" s="175"/>
      <c r="I58" s="175"/>
      <c r="J58" s="175">
        <f>'将来負担比率（分子）の構造'!K$50</f>
        <v>1982</v>
      </c>
      <c r="K58" s="175"/>
      <c r="L58" s="175"/>
      <c r="M58" s="175">
        <f>'将来負担比率（分子）の構造'!L$50</f>
        <v>1890</v>
      </c>
      <c r="N58" s="175"/>
      <c r="O58" s="175"/>
      <c r="P58" s="175">
        <f>'将来負担比率（分子）の構造'!M$50</f>
        <v>1821</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348</v>
      </c>
      <c r="C62" s="175"/>
      <c r="D62" s="175"/>
      <c r="E62" s="175">
        <f>'将来負担比率（分子）の構造'!J$45</f>
        <v>374</v>
      </c>
      <c r="F62" s="175"/>
      <c r="G62" s="175"/>
      <c r="H62" s="175">
        <f>'将来負担比率（分子）の構造'!K$45</f>
        <v>385</v>
      </c>
      <c r="I62" s="175"/>
      <c r="J62" s="175"/>
      <c r="K62" s="175">
        <f>'将来負担比率（分子）の構造'!L$45</f>
        <v>405</v>
      </c>
      <c r="L62" s="175"/>
      <c r="M62" s="175"/>
      <c r="N62" s="175">
        <f>'将来負担比率（分子）の構造'!M$45</f>
        <v>496</v>
      </c>
      <c r="O62" s="175"/>
      <c r="P62" s="175"/>
    </row>
    <row r="63" spans="1:16" x14ac:dyDescent="0.15">
      <c r="A63" s="175" t="s">
        <v>34</v>
      </c>
      <c r="B63" s="175">
        <f>'将来負担比率（分子）の構造'!I$44</f>
        <v>32</v>
      </c>
      <c r="C63" s="175"/>
      <c r="D63" s="175"/>
      <c r="E63" s="175">
        <f>'将来負担比率（分子）の構造'!J$44</f>
        <v>29</v>
      </c>
      <c r="F63" s="175"/>
      <c r="G63" s="175"/>
      <c r="H63" s="175">
        <f>'将来負担比率（分子）の構造'!K$44</f>
        <v>20</v>
      </c>
      <c r="I63" s="175"/>
      <c r="J63" s="175"/>
      <c r="K63" s="175">
        <f>'将来負担比率（分子）の構造'!L$44</f>
        <v>19</v>
      </c>
      <c r="L63" s="175"/>
      <c r="M63" s="175"/>
      <c r="N63" s="175">
        <f>'将来負担比率（分子）の構造'!M$44</f>
        <v>22</v>
      </c>
      <c r="O63" s="175"/>
      <c r="P63" s="175"/>
    </row>
    <row r="64" spans="1:16" x14ac:dyDescent="0.15">
      <c r="A64" s="175" t="s">
        <v>33</v>
      </c>
      <c r="B64" s="175">
        <f>'将来負担比率（分子）の構造'!I$43</f>
        <v>1911</v>
      </c>
      <c r="C64" s="175"/>
      <c r="D64" s="175"/>
      <c r="E64" s="175">
        <f>'将来負担比率（分子）の構造'!J$43</f>
        <v>1726</v>
      </c>
      <c r="F64" s="175"/>
      <c r="G64" s="175"/>
      <c r="H64" s="175">
        <f>'将来負担比率（分子）の構造'!K$43</f>
        <v>1657</v>
      </c>
      <c r="I64" s="175"/>
      <c r="J64" s="175"/>
      <c r="K64" s="175">
        <f>'将来負担比率（分子）の構造'!L$43</f>
        <v>1362</v>
      </c>
      <c r="L64" s="175"/>
      <c r="M64" s="175"/>
      <c r="N64" s="175">
        <f>'将来負担比率（分子）の構造'!M$43</f>
        <v>1265</v>
      </c>
      <c r="O64" s="175"/>
      <c r="P64" s="175"/>
    </row>
    <row r="65" spans="1:16" x14ac:dyDescent="0.15">
      <c r="A65" s="175" t="s">
        <v>32</v>
      </c>
      <c r="B65" s="175">
        <f>'将来負担比率（分子）の構造'!I$42</f>
        <v>3</v>
      </c>
      <c r="C65" s="175"/>
      <c r="D65" s="175"/>
      <c r="E65" s="175">
        <f>'将来負担比率（分子）の構造'!J$42</f>
        <v>1</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2051</v>
      </c>
      <c r="C66" s="175"/>
      <c r="D66" s="175"/>
      <c r="E66" s="175">
        <f>'将来負担比率（分子）の構造'!J$41</f>
        <v>2089</v>
      </c>
      <c r="F66" s="175"/>
      <c r="G66" s="175"/>
      <c r="H66" s="175">
        <f>'将来負担比率（分子）の構造'!K$41</f>
        <v>2197</v>
      </c>
      <c r="I66" s="175"/>
      <c r="J66" s="175"/>
      <c r="K66" s="175">
        <f>'将来負担比率（分子）の構造'!L$41</f>
        <v>2216</v>
      </c>
      <c r="L66" s="175"/>
      <c r="M66" s="175"/>
      <c r="N66" s="175">
        <f>'将来負担比率（分子）の構造'!M$41</f>
        <v>2318</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483</v>
      </c>
      <c r="C72" s="179">
        <f>基金残高に係る経年分析!G55</f>
        <v>522</v>
      </c>
      <c r="D72" s="179">
        <f>基金残高に係る経年分析!H55</f>
        <v>507</v>
      </c>
    </row>
    <row r="73" spans="1:16" x14ac:dyDescent="0.15">
      <c r="A73" s="178" t="s">
        <v>74</v>
      </c>
      <c r="B73" s="179">
        <f>基金残高に係る経年分析!F56</f>
        <v>36</v>
      </c>
      <c r="C73" s="179">
        <f>基金残高に係る経年分析!G56</f>
        <v>36</v>
      </c>
      <c r="D73" s="179">
        <f>基金残高に係る経年分析!H56</f>
        <v>48</v>
      </c>
    </row>
    <row r="74" spans="1:16" x14ac:dyDescent="0.15">
      <c r="A74" s="178" t="s">
        <v>75</v>
      </c>
      <c r="B74" s="179">
        <f>基金残高に係る経年分析!F57</f>
        <v>1173</v>
      </c>
      <c r="C74" s="179">
        <f>基金残高に係る経年分析!G57</f>
        <v>1032</v>
      </c>
      <c r="D74" s="179">
        <f>基金残高に係る経年分析!H57</f>
        <v>981</v>
      </c>
    </row>
  </sheetData>
  <sheetProtection algorithmName="SHA-512" hashValue="tFApvvFhA6zkIiYaS+Na+gif7f37RFkIb7gppK8T4NNRRs51ZWFNli4y9WiA3a049p4LdSO+liIjq8lddZnh5A==" saltValue="7Wgv0qy2v/0BVqxKI7U2+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1010453</v>
      </c>
      <c r="S5" s="613"/>
      <c r="T5" s="613"/>
      <c r="U5" s="613"/>
      <c r="V5" s="613"/>
      <c r="W5" s="613"/>
      <c r="X5" s="613"/>
      <c r="Y5" s="614"/>
      <c r="Z5" s="615">
        <v>17.3</v>
      </c>
      <c r="AA5" s="615"/>
      <c r="AB5" s="615"/>
      <c r="AC5" s="615"/>
      <c r="AD5" s="616">
        <v>1010453</v>
      </c>
      <c r="AE5" s="616"/>
      <c r="AF5" s="616"/>
      <c r="AG5" s="616"/>
      <c r="AH5" s="616"/>
      <c r="AI5" s="616"/>
      <c r="AJ5" s="616"/>
      <c r="AK5" s="616"/>
      <c r="AL5" s="617">
        <v>39.1</v>
      </c>
      <c r="AM5" s="618"/>
      <c r="AN5" s="618"/>
      <c r="AO5" s="619"/>
      <c r="AP5" s="609" t="s">
        <v>217</v>
      </c>
      <c r="AQ5" s="610"/>
      <c r="AR5" s="610"/>
      <c r="AS5" s="610"/>
      <c r="AT5" s="610"/>
      <c r="AU5" s="610"/>
      <c r="AV5" s="610"/>
      <c r="AW5" s="610"/>
      <c r="AX5" s="610"/>
      <c r="AY5" s="610"/>
      <c r="AZ5" s="610"/>
      <c r="BA5" s="610"/>
      <c r="BB5" s="610"/>
      <c r="BC5" s="610"/>
      <c r="BD5" s="610"/>
      <c r="BE5" s="610"/>
      <c r="BF5" s="611"/>
      <c r="BG5" s="623">
        <v>1010453</v>
      </c>
      <c r="BH5" s="624"/>
      <c r="BI5" s="624"/>
      <c r="BJ5" s="624"/>
      <c r="BK5" s="624"/>
      <c r="BL5" s="624"/>
      <c r="BM5" s="624"/>
      <c r="BN5" s="625"/>
      <c r="BO5" s="626">
        <v>100</v>
      </c>
      <c r="BP5" s="626"/>
      <c r="BQ5" s="626"/>
      <c r="BR5" s="626"/>
      <c r="BS5" s="627">
        <v>8313</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25892</v>
      </c>
      <c r="S6" s="624"/>
      <c r="T6" s="624"/>
      <c r="U6" s="624"/>
      <c r="V6" s="624"/>
      <c r="W6" s="624"/>
      <c r="X6" s="624"/>
      <c r="Y6" s="625"/>
      <c r="Z6" s="626">
        <v>0.4</v>
      </c>
      <c r="AA6" s="626"/>
      <c r="AB6" s="626"/>
      <c r="AC6" s="626"/>
      <c r="AD6" s="627">
        <v>25892</v>
      </c>
      <c r="AE6" s="627"/>
      <c r="AF6" s="627"/>
      <c r="AG6" s="627"/>
      <c r="AH6" s="627"/>
      <c r="AI6" s="627"/>
      <c r="AJ6" s="627"/>
      <c r="AK6" s="627"/>
      <c r="AL6" s="628">
        <v>1</v>
      </c>
      <c r="AM6" s="629"/>
      <c r="AN6" s="629"/>
      <c r="AO6" s="630"/>
      <c r="AP6" s="620" t="s">
        <v>222</v>
      </c>
      <c r="AQ6" s="621"/>
      <c r="AR6" s="621"/>
      <c r="AS6" s="621"/>
      <c r="AT6" s="621"/>
      <c r="AU6" s="621"/>
      <c r="AV6" s="621"/>
      <c r="AW6" s="621"/>
      <c r="AX6" s="621"/>
      <c r="AY6" s="621"/>
      <c r="AZ6" s="621"/>
      <c r="BA6" s="621"/>
      <c r="BB6" s="621"/>
      <c r="BC6" s="621"/>
      <c r="BD6" s="621"/>
      <c r="BE6" s="621"/>
      <c r="BF6" s="622"/>
      <c r="BG6" s="623">
        <v>1010453</v>
      </c>
      <c r="BH6" s="624"/>
      <c r="BI6" s="624"/>
      <c r="BJ6" s="624"/>
      <c r="BK6" s="624"/>
      <c r="BL6" s="624"/>
      <c r="BM6" s="624"/>
      <c r="BN6" s="625"/>
      <c r="BO6" s="626">
        <v>100</v>
      </c>
      <c r="BP6" s="626"/>
      <c r="BQ6" s="626"/>
      <c r="BR6" s="626"/>
      <c r="BS6" s="627">
        <v>8313</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56200</v>
      </c>
      <c r="CS6" s="624"/>
      <c r="CT6" s="624"/>
      <c r="CU6" s="624"/>
      <c r="CV6" s="624"/>
      <c r="CW6" s="624"/>
      <c r="CX6" s="624"/>
      <c r="CY6" s="625"/>
      <c r="CZ6" s="617">
        <v>1</v>
      </c>
      <c r="DA6" s="618"/>
      <c r="DB6" s="618"/>
      <c r="DC6" s="634"/>
      <c r="DD6" s="632">
        <v>324</v>
      </c>
      <c r="DE6" s="624"/>
      <c r="DF6" s="624"/>
      <c r="DG6" s="624"/>
      <c r="DH6" s="624"/>
      <c r="DI6" s="624"/>
      <c r="DJ6" s="624"/>
      <c r="DK6" s="624"/>
      <c r="DL6" s="624"/>
      <c r="DM6" s="624"/>
      <c r="DN6" s="624"/>
      <c r="DO6" s="624"/>
      <c r="DP6" s="625"/>
      <c r="DQ6" s="632">
        <v>56200</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346</v>
      </c>
      <c r="S7" s="624"/>
      <c r="T7" s="624"/>
      <c r="U7" s="624"/>
      <c r="V7" s="624"/>
      <c r="W7" s="624"/>
      <c r="X7" s="624"/>
      <c r="Y7" s="625"/>
      <c r="Z7" s="626">
        <v>0</v>
      </c>
      <c r="AA7" s="626"/>
      <c r="AB7" s="626"/>
      <c r="AC7" s="626"/>
      <c r="AD7" s="627">
        <v>346</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359446</v>
      </c>
      <c r="BH7" s="624"/>
      <c r="BI7" s="624"/>
      <c r="BJ7" s="624"/>
      <c r="BK7" s="624"/>
      <c r="BL7" s="624"/>
      <c r="BM7" s="624"/>
      <c r="BN7" s="625"/>
      <c r="BO7" s="626">
        <v>35.6</v>
      </c>
      <c r="BP7" s="626"/>
      <c r="BQ7" s="626"/>
      <c r="BR7" s="626"/>
      <c r="BS7" s="627">
        <v>8313</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1593397</v>
      </c>
      <c r="CS7" s="624"/>
      <c r="CT7" s="624"/>
      <c r="CU7" s="624"/>
      <c r="CV7" s="624"/>
      <c r="CW7" s="624"/>
      <c r="CX7" s="624"/>
      <c r="CY7" s="625"/>
      <c r="CZ7" s="626">
        <v>29</v>
      </c>
      <c r="DA7" s="626"/>
      <c r="DB7" s="626"/>
      <c r="DC7" s="626"/>
      <c r="DD7" s="632">
        <v>194561</v>
      </c>
      <c r="DE7" s="624"/>
      <c r="DF7" s="624"/>
      <c r="DG7" s="624"/>
      <c r="DH7" s="624"/>
      <c r="DI7" s="624"/>
      <c r="DJ7" s="624"/>
      <c r="DK7" s="624"/>
      <c r="DL7" s="624"/>
      <c r="DM7" s="624"/>
      <c r="DN7" s="624"/>
      <c r="DO7" s="624"/>
      <c r="DP7" s="625"/>
      <c r="DQ7" s="632">
        <v>912314</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4970</v>
      </c>
      <c r="S8" s="624"/>
      <c r="T8" s="624"/>
      <c r="U8" s="624"/>
      <c r="V8" s="624"/>
      <c r="W8" s="624"/>
      <c r="X8" s="624"/>
      <c r="Y8" s="625"/>
      <c r="Z8" s="626">
        <v>0.1</v>
      </c>
      <c r="AA8" s="626"/>
      <c r="AB8" s="626"/>
      <c r="AC8" s="626"/>
      <c r="AD8" s="627">
        <v>4970</v>
      </c>
      <c r="AE8" s="627"/>
      <c r="AF8" s="627"/>
      <c r="AG8" s="627"/>
      <c r="AH8" s="627"/>
      <c r="AI8" s="627"/>
      <c r="AJ8" s="627"/>
      <c r="AK8" s="627"/>
      <c r="AL8" s="628">
        <v>0.2</v>
      </c>
      <c r="AM8" s="629"/>
      <c r="AN8" s="629"/>
      <c r="AO8" s="630"/>
      <c r="AP8" s="620" t="s">
        <v>228</v>
      </c>
      <c r="AQ8" s="621"/>
      <c r="AR8" s="621"/>
      <c r="AS8" s="621"/>
      <c r="AT8" s="621"/>
      <c r="AU8" s="621"/>
      <c r="AV8" s="621"/>
      <c r="AW8" s="621"/>
      <c r="AX8" s="621"/>
      <c r="AY8" s="621"/>
      <c r="AZ8" s="621"/>
      <c r="BA8" s="621"/>
      <c r="BB8" s="621"/>
      <c r="BC8" s="621"/>
      <c r="BD8" s="621"/>
      <c r="BE8" s="621"/>
      <c r="BF8" s="622"/>
      <c r="BG8" s="623">
        <v>12553</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1492546</v>
      </c>
      <c r="CS8" s="624"/>
      <c r="CT8" s="624"/>
      <c r="CU8" s="624"/>
      <c r="CV8" s="624"/>
      <c r="CW8" s="624"/>
      <c r="CX8" s="624"/>
      <c r="CY8" s="625"/>
      <c r="CZ8" s="626">
        <v>27.2</v>
      </c>
      <c r="DA8" s="626"/>
      <c r="DB8" s="626"/>
      <c r="DC8" s="626"/>
      <c r="DD8" s="632">
        <v>11626</v>
      </c>
      <c r="DE8" s="624"/>
      <c r="DF8" s="624"/>
      <c r="DG8" s="624"/>
      <c r="DH8" s="624"/>
      <c r="DI8" s="624"/>
      <c r="DJ8" s="624"/>
      <c r="DK8" s="624"/>
      <c r="DL8" s="624"/>
      <c r="DM8" s="624"/>
      <c r="DN8" s="624"/>
      <c r="DO8" s="624"/>
      <c r="DP8" s="625"/>
      <c r="DQ8" s="632">
        <v>873046</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5456</v>
      </c>
      <c r="S9" s="624"/>
      <c r="T9" s="624"/>
      <c r="U9" s="624"/>
      <c r="V9" s="624"/>
      <c r="W9" s="624"/>
      <c r="X9" s="624"/>
      <c r="Y9" s="625"/>
      <c r="Z9" s="626">
        <v>0.1</v>
      </c>
      <c r="AA9" s="626"/>
      <c r="AB9" s="626"/>
      <c r="AC9" s="626"/>
      <c r="AD9" s="627">
        <v>5456</v>
      </c>
      <c r="AE9" s="627"/>
      <c r="AF9" s="627"/>
      <c r="AG9" s="627"/>
      <c r="AH9" s="627"/>
      <c r="AI9" s="627"/>
      <c r="AJ9" s="627"/>
      <c r="AK9" s="627"/>
      <c r="AL9" s="628">
        <v>0.2</v>
      </c>
      <c r="AM9" s="629"/>
      <c r="AN9" s="629"/>
      <c r="AO9" s="630"/>
      <c r="AP9" s="620" t="s">
        <v>231</v>
      </c>
      <c r="AQ9" s="621"/>
      <c r="AR9" s="621"/>
      <c r="AS9" s="621"/>
      <c r="AT9" s="621"/>
      <c r="AU9" s="621"/>
      <c r="AV9" s="621"/>
      <c r="AW9" s="621"/>
      <c r="AX9" s="621"/>
      <c r="AY9" s="621"/>
      <c r="AZ9" s="621"/>
      <c r="BA9" s="621"/>
      <c r="BB9" s="621"/>
      <c r="BC9" s="621"/>
      <c r="BD9" s="621"/>
      <c r="BE9" s="621"/>
      <c r="BF9" s="622"/>
      <c r="BG9" s="623">
        <v>284673</v>
      </c>
      <c r="BH9" s="624"/>
      <c r="BI9" s="624"/>
      <c r="BJ9" s="624"/>
      <c r="BK9" s="624"/>
      <c r="BL9" s="624"/>
      <c r="BM9" s="624"/>
      <c r="BN9" s="625"/>
      <c r="BO9" s="626">
        <v>28.2</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455694</v>
      </c>
      <c r="CS9" s="624"/>
      <c r="CT9" s="624"/>
      <c r="CU9" s="624"/>
      <c r="CV9" s="624"/>
      <c r="CW9" s="624"/>
      <c r="CX9" s="624"/>
      <c r="CY9" s="625"/>
      <c r="CZ9" s="626">
        <v>8.3000000000000007</v>
      </c>
      <c r="DA9" s="626"/>
      <c r="DB9" s="626"/>
      <c r="DC9" s="626"/>
      <c r="DD9" s="632">
        <v>265</v>
      </c>
      <c r="DE9" s="624"/>
      <c r="DF9" s="624"/>
      <c r="DG9" s="624"/>
      <c r="DH9" s="624"/>
      <c r="DI9" s="624"/>
      <c r="DJ9" s="624"/>
      <c r="DK9" s="624"/>
      <c r="DL9" s="624"/>
      <c r="DM9" s="624"/>
      <c r="DN9" s="624"/>
      <c r="DO9" s="624"/>
      <c r="DP9" s="625"/>
      <c r="DQ9" s="632">
        <v>363229</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24580</v>
      </c>
      <c r="BH10" s="624"/>
      <c r="BI10" s="624"/>
      <c r="BJ10" s="624"/>
      <c r="BK10" s="624"/>
      <c r="BL10" s="624"/>
      <c r="BM10" s="624"/>
      <c r="BN10" s="625"/>
      <c r="BO10" s="626">
        <v>2.4</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3811</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3811</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166748</v>
      </c>
      <c r="S11" s="624"/>
      <c r="T11" s="624"/>
      <c r="U11" s="624"/>
      <c r="V11" s="624"/>
      <c r="W11" s="624"/>
      <c r="X11" s="624"/>
      <c r="Y11" s="625"/>
      <c r="Z11" s="628">
        <v>2.9</v>
      </c>
      <c r="AA11" s="629"/>
      <c r="AB11" s="629"/>
      <c r="AC11" s="635"/>
      <c r="AD11" s="632">
        <v>166748</v>
      </c>
      <c r="AE11" s="624"/>
      <c r="AF11" s="624"/>
      <c r="AG11" s="624"/>
      <c r="AH11" s="624"/>
      <c r="AI11" s="624"/>
      <c r="AJ11" s="624"/>
      <c r="AK11" s="625"/>
      <c r="AL11" s="628">
        <v>6.5</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37640</v>
      </c>
      <c r="BH11" s="624"/>
      <c r="BI11" s="624"/>
      <c r="BJ11" s="624"/>
      <c r="BK11" s="624"/>
      <c r="BL11" s="624"/>
      <c r="BM11" s="624"/>
      <c r="BN11" s="625"/>
      <c r="BO11" s="626">
        <v>3.7</v>
      </c>
      <c r="BP11" s="626"/>
      <c r="BQ11" s="626"/>
      <c r="BR11" s="626"/>
      <c r="BS11" s="627">
        <v>8313</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104029</v>
      </c>
      <c r="CS11" s="624"/>
      <c r="CT11" s="624"/>
      <c r="CU11" s="624"/>
      <c r="CV11" s="624"/>
      <c r="CW11" s="624"/>
      <c r="CX11" s="624"/>
      <c r="CY11" s="625"/>
      <c r="CZ11" s="626">
        <v>1.9</v>
      </c>
      <c r="DA11" s="626"/>
      <c r="DB11" s="626"/>
      <c r="DC11" s="626"/>
      <c r="DD11" s="632">
        <v>41612</v>
      </c>
      <c r="DE11" s="624"/>
      <c r="DF11" s="624"/>
      <c r="DG11" s="624"/>
      <c r="DH11" s="624"/>
      <c r="DI11" s="624"/>
      <c r="DJ11" s="624"/>
      <c r="DK11" s="624"/>
      <c r="DL11" s="624"/>
      <c r="DM11" s="624"/>
      <c r="DN11" s="624"/>
      <c r="DO11" s="624"/>
      <c r="DP11" s="625"/>
      <c r="DQ11" s="632">
        <v>47290</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541804</v>
      </c>
      <c r="BH12" s="624"/>
      <c r="BI12" s="624"/>
      <c r="BJ12" s="624"/>
      <c r="BK12" s="624"/>
      <c r="BL12" s="624"/>
      <c r="BM12" s="624"/>
      <c r="BN12" s="625"/>
      <c r="BO12" s="626">
        <v>53.6</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95247</v>
      </c>
      <c r="CS12" s="624"/>
      <c r="CT12" s="624"/>
      <c r="CU12" s="624"/>
      <c r="CV12" s="624"/>
      <c r="CW12" s="624"/>
      <c r="CX12" s="624"/>
      <c r="CY12" s="625"/>
      <c r="CZ12" s="626">
        <v>1.7</v>
      </c>
      <c r="DA12" s="626"/>
      <c r="DB12" s="626"/>
      <c r="DC12" s="626"/>
      <c r="DD12" s="632" t="s">
        <v>122</v>
      </c>
      <c r="DE12" s="624"/>
      <c r="DF12" s="624"/>
      <c r="DG12" s="624"/>
      <c r="DH12" s="624"/>
      <c r="DI12" s="624"/>
      <c r="DJ12" s="624"/>
      <c r="DK12" s="624"/>
      <c r="DL12" s="624"/>
      <c r="DM12" s="624"/>
      <c r="DN12" s="624"/>
      <c r="DO12" s="624"/>
      <c r="DP12" s="625"/>
      <c r="DQ12" s="632">
        <v>71802</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541804</v>
      </c>
      <c r="BH13" s="624"/>
      <c r="BI13" s="624"/>
      <c r="BJ13" s="624"/>
      <c r="BK13" s="624"/>
      <c r="BL13" s="624"/>
      <c r="BM13" s="624"/>
      <c r="BN13" s="625"/>
      <c r="BO13" s="626">
        <v>53.6</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507142</v>
      </c>
      <c r="CS13" s="624"/>
      <c r="CT13" s="624"/>
      <c r="CU13" s="624"/>
      <c r="CV13" s="624"/>
      <c r="CW13" s="624"/>
      <c r="CX13" s="624"/>
      <c r="CY13" s="625"/>
      <c r="CZ13" s="626">
        <v>9.1999999999999993</v>
      </c>
      <c r="DA13" s="626"/>
      <c r="DB13" s="626"/>
      <c r="DC13" s="626"/>
      <c r="DD13" s="632">
        <v>279114</v>
      </c>
      <c r="DE13" s="624"/>
      <c r="DF13" s="624"/>
      <c r="DG13" s="624"/>
      <c r="DH13" s="624"/>
      <c r="DI13" s="624"/>
      <c r="DJ13" s="624"/>
      <c r="DK13" s="624"/>
      <c r="DL13" s="624"/>
      <c r="DM13" s="624"/>
      <c r="DN13" s="624"/>
      <c r="DO13" s="624"/>
      <c r="DP13" s="625"/>
      <c r="DQ13" s="632">
        <v>199491</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v>394</v>
      </c>
      <c r="S14" s="624"/>
      <c r="T14" s="624"/>
      <c r="U14" s="624"/>
      <c r="V14" s="624"/>
      <c r="W14" s="624"/>
      <c r="X14" s="624"/>
      <c r="Y14" s="625"/>
      <c r="Z14" s="626">
        <v>0</v>
      </c>
      <c r="AA14" s="626"/>
      <c r="AB14" s="626"/>
      <c r="AC14" s="626"/>
      <c r="AD14" s="627">
        <v>394</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32483</v>
      </c>
      <c r="BH14" s="624"/>
      <c r="BI14" s="624"/>
      <c r="BJ14" s="624"/>
      <c r="BK14" s="624"/>
      <c r="BL14" s="624"/>
      <c r="BM14" s="624"/>
      <c r="BN14" s="625"/>
      <c r="BO14" s="626">
        <v>3.2</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150157</v>
      </c>
      <c r="CS14" s="624"/>
      <c r="CT14" s="624"/>
      <c r="CU14" s="624"/>
      <c r="CV14" s="624"/>
      <c r="CW14" s="624"/>
      <c r="CX14" s="624"/>
      <c r="CY14" s="625"/>
      <c r="CZ14" s="626">
        <v>2.7</v>
      </c>
      <c r="DA14" s="626"/>
      <c r="DB14" s="626"/>
      <c r="DC14" s="626"/>
      <c r="DD14" s="632">
        <v>10615</v>
      </c>
      <c r="DE14" s="624"/>
      <c r="DF14" s="624"/>
      <c r="DG14" s="624"/>
      <c r="DH14" s="624"/>
      <c r="DI14" s="624"/>
      <c r="DJ14" s="624"/>
      <c r="DK14" s="624"/>
      <c r="DL14" s="624"/>
      <c r="DM14" s="624"/>
      <c r="DN14" s="624"/>
      <c r="DO14" s="624"/>
      <c r="DP14" s="625"/>
      <c r="DQ14" s="632">
        <v>133620</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76720</v>
      </c>
      <c r="BH15" s="624"/>
      <c r="BI15" s="624"/>
      <c r="BJ15" s="624"/>
      <c r="BK15" s="624"/>
      <c r="BL15" s="624"/>
      <c r="BM15" s="624"/>
      <c r="BN15" s="625"/>
      <c r="BO15" s="626">
        <v>7.6</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775041</v>
      </c>
      <c r="CS15" s="624"/>
      <c r="CT15" s="624"/>
      <c r="CU15" s="624"/>
      <c r="CV15" s="624"/>
      <c r="CW15" s="624"/>
      <c r="CX15" s="624"/>
      <c r="CY15" s="625"/>
      <c r="CZ15" s="626">
        <v>14.1</v>
      </c>
      <c r="DA15" s="626"/>
      <c r="DB15" s="626"/>
      <c r="DC15" s="626"/>
      <c r="DD15" s="632">
        <v>196060</v>
      </c>
      <c r="DE15" s="624"/>
      <c r="DF15" s="624"/>
      <c r="DG15" s="624"/>
      <c r="DH15" s="624"/>
      <c r="DI15" s="624"/>
      <c r="DJ15" s="624"/>
      <c r="DK15" s="624"/>
      <c r="DL15" s="624"/>
      <c r="DM15" s="624"/>
      <c r="DN15" s="624"/>
      <c r="DO15" s="624"/>
      <c r="DP15" s="625"/>
      <c r="DQ15" s="632">
        <v>317036</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4708</v>
      </c>
      <c r="S16" s="624"/>
      <c r="T16" s="624"/>
      <c r="U16" s="624"/>
      <c r="V16" s="624"/>
      <c r="W16" s="624"/>
      <c r="X16" s="624"/>
      <c r="Y16" s="625"/>
      <c r="Z16" s="626">
        <v>0.1</v>
      </c>
      <c r="AA16" s="626"/>
      <c r="AB16" s="626"/>
      <c r="AC16" s="626"/>
      <c r="AD16" s="627">
        <v>4708</v>
      </c>
      <c r="AE16" s="627"/>
      <c r="AF16" s="627"/>
      <c r="AG16" s="627"/>
      <c r="AH16" s="627"/>
      <c r="AI16" s="627"/>
      <c r="AJ16" s="627"/>
      <c r="AK16" s="627"/>
      <c r="AL16" s="628">
        <v>0.2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19557</v>
      </c>
      <c r="S17" s="624"/>
      <c r="T17" s="624"/>
      <c r="U17" s="624"/>
      <c r="V17" s="624"/>
      <c r="W17" s="624"/>
      <c r="X17" s="624"/>
      <c r="Y17" s="625"/>
      <c r="Z17" s="626">
        <v>0.3</v>
      </c>
      <c r="AA17" s="626"/>
      <c r="AB17" s="626"/>
      <c r="AC17" s="626"/>
      <c r="AD17" s="627">
        <v>19557</v>
      </c>
      <c r="AE17" s="627"/>
      <c r="AF17" s="627"/>
      <c r="AG17" s="627"/>
      <c r="AH17" s="627"/>
      <c r="AI17" s="627"/>
      <c r="AJ17" s="627"/>
      <c r="AK17" s="627"/>
      <c r="AL17" s="628">
        <v>0.8</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259057</v>
      </c>
      <c r="CS17" s="624"/>
      <c r="CT17" s="624"/>
      <c r="CU17" s="624"/>
      <c r="CV17" s="624"/>
      <c r="CW17" s="624"/>
      <c r="CX17" s="624"/>
      <c r="CY17" s="625"/>
      <c r="CZ17" s="626">
        <v>4.7</v>
      </c>
      <c r="DA17" s="626"/>
      <c r="DB17" s="626"/>
      <c r="DC17" s="626"/>
      <c r="DD17" s="632" t="s">
        <v>122</v>
      </c>
      <c r="DE17" s="624"/>
      <c r="DF17" s="624"/>
      <c r="DG17" s="624"/>
      <c r="DH17" s="624"/>
      <c r="DI17" s="624"/>
      <c r="DJ17" s="624"/>
      <c r="DK17" s="624"/>
      <c r="DL17" s="624"/>
      <c r="DM17" s="624"/>
      <c r="DN17" s="624"/>
      <c r="DO17" s="624"/>
      <c r="DP17" s="625"/>
      <c r="DQ17" s="632">
        <v>259057</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9202</v>
      </c>
      <c r="S18" s="624"/>
      <c r="T18" s="624"/>
      <c r="U18" s="624"/>
      <c r="V18" s="624"/>
      <c r="W18" s="624"/>
      <c r="X18" s="624"/>
      <c r="Y18" s="625"/>
      <c r="Z18" s="626">
        <v>0.2</v>
      </c>
      <c r="AA18" s="626"/>
      <c r="AB18" s="626"/>
      <c r="AC18" s="626"/>
      <c r="AD18" s="627">
        <v>9202</v>
      </c>
      <c r="AE18" s="627"/>
      <c r="AF18" s="627"/>
      <c r="AG18" s="627"/>
      <c r="AH18" s="627"/>
      <c r="AI18" s="627"/>
      <c r="AJ18" s="627"/>
      <c r="AK18" s="627"/>
      <c r="AL18" s="628">
        <v>0.4</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8641</v>
      </c>
      <c r="S19" s="624"/>
      <c r="T19" s="624"/>
      <c r="U19" s="624"/>
      <c r="V19" s="624"/>
      <c r="W19" s="624"/>
      <c r="X19" s="624"/>
      <c r="Y19" s="625"/>
      <c r="Z19" s="626">
        <v>0.1</v>
      </c>
      <c r="AA19" s="626"/>
      <c r="AB19" s="626"/>
      <c r="AC19" s="626"/>
      <c r="AD19" s="627">
        <v>8641</v>
      </c>
      <c r="AE19" s="627"/>
      <c r="AF19" s="627"/>
      <c r="AG19" s="627"/>
      <c r="AH19" s="627"/>
      <c r="AI19" s="627"/>
      <c r="AJ19" s="627"/>
      <c r="AK19" s="627"/>
      <c r="AL19" s="628">
        <v>0.3</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561</v>
      </c>
      <c r="S20" s="624"/>
      <c r="T20" s="624"/>
      <c r="U20" s="624"/>
      <c r="V20" s="624"/>
      <c r="W20" s="624"/>
      <c r="X20" s="624"/>
      <c r="Y20" s="625"/>
      <c r="Z20" s="626">
        <v>0</v>
      </c>
      <c r="AA20" s="626"/>
      <c r="AB20" s="626"/>
      <c r="AC20" s="626"/>
      <c r="AD20" s="627">
        <v>561</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5492321</v>
      </c>
      <c r="CS20" s="624"/>
      <c r="CT20" s="624"/>
      <c r="CU20" s="624"/>
      <c r="CV20" s="624"/>
      <c r="CW20" s="624"/>
      <c r="CX20" s="624"/>
      <c r="CY20" s="625"/>
      <c r="CZ20" s="626">
        <v>100</v>
      </c>
      <c r="DA20" s="626"/>
      <c r="DB20" s="626"/>
      <c r="DC20" s="626"/>
      <c r="DD20" s="632">
        <v>734177</v>
      </c>
      <c r="DE20" s="624"/>
      <c r="DF20" s="624"/>
      <c r="DG20" s="624"/>
      <c r="DH20" s="624"/>
      <c r="DI20" s="624"/>
      <c r="DJ20" s="624"/>
      <c r="DK20" s="624"/>
      <c r="DL20" s="624"/>
      <c r="DM20" s="624"/>
      <c r="DN20" s="624"/>
      <c r="DO20" s="624"/>
      <c r="DP20" s="625"/>
      <c r="DQ20" s="632">
        <v>3236896</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1675887</v>
      </c>
      <c r="S21" s="624"/>
      <c r="T21" s="624"/>
      <c r="U21" s="624"/>
      <c r="V21" s="624"/>
      <c r="W21" s="624"/>
      <c r="X21" s="624"/>
      <c r="Y21" s="625"/>
      <c r="Z21" s="626">
        <v>28.7</v>
      </c>
      <c r="AA21" s="626"/>
      <c r="AB21" s="626"/>
      <c r="AC21" s="626"/>
      <c r="AD21" s="627">
        <v>1327775</v>
      </c>
      <c r="AE21" s="627"/>
      <c r="AF21" s="627"/>
      <c r="AG21" s="627"/>
      <c r="AH21" s="627"/>
      <c r="AI21" s="627"/>
      <c r="AJ21" s="627"/>
      <c r="AK21" s="627"/>
      <c r="AL21" s="628">
        <v>51.4</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1327775</v>
      </c>
      <c r="S22" s="624"/>
      <c r="T22" s="624"/>
      <c r="U22" s="624"/>
      <c r="V22" s="624"/>
      <c r="W22" s="624"/>
      <c r="X22" s="624"/>
      <c r="Y22" s="625"/>
      <c r="Z22" s="626">
        <v>22.7</v>
      </c>
      <c r="AA22" s="626"/>
      <c r="AB22" s="626"/>
      <c r="AC22" s="626"/>
      <c r="AD22" s="627">
        <v>1327775</v>
      </c>
      <c r="AE22" s="627"/>
      <c r="AF22" s="627"/>
      <c r="AG22" s="627"/>
      <c r="AH22" s="627"/>
      <c r="AI22" s="627"/>
      <c r="AJ22" s="627"/>
      <c r="AK22" s="627"/>
      <c r="AL22" s="628">
        <v>51.4</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348112</v>
      </c>
      <c r="S23" s="624"/>
      <c r="T23" s="624"/>
      <c r="U23" s="624"/>
      <c r="V23" s="624"/>
      <c r="W23" s="624"/>
      <c r="X23" s="624"/>
      <c r="Y23" s="625"/>
      <c r="Z23" s="626">
        <v>6</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2" t="s">
        <v>276</v>
      </c>
      <c r="DM23" s="653"/>
      <c r="DN23" s="653"/>
      <c r="DO23" s="653"/>
      <c r="DP23" s="653"/>
      <c r="DQ23" s="653"/>
      <c r="DR23" s="653"/>
      <c r="DS23" s="653"/>
      <c r="DT23" s="653"/>
      <c r="DU23" s="653"/>
      <c r="DV23" s="654"/>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1864835</v>
      </c>
      <c r="CS24" s="613"/>
      <c r="CT24" s="613"/>
      <c r="CU24" s="613"/>
      <c r="CV24" s="613"/>
      <c r="CW24" s="613"/>
      <c r="CX24" s="613"/>
      <c r="CY24" s="614"/>
      <c r="CZ24" s="617">
        <v>34</v>
      </c>
      <c r="DA24" s="618"/>
      <c r="DB24" s="618"/>
      <c r="DC24" s="634"/>
      <c r="DD24" s="655">
        <v>1245240</v>
      </c>
      <c r="DE24" s="613"/>
      <c r="DF24" s="613"/>
      <c r="DG24" s="613"/>
      <c r="DH24" s="613"/>
      <c r="DI24" s="613"/>
      <c r="DJ24" s="613"/>
      <c r="DK24" s="614"/>
      <c r="DL24" s="655">
        <v>1086000</v>
      </c>
      <c r="DM24" s="613"/>
      <c r="DN24" s="613"/>
      <c r="DO24" s="613"/>
      <c r="DP24" s="613"/>
      <c r="DQ24" s="613"/>
      <c r="DR24" s="613"/>
      <c r="DS24" s="613"/>
      <c r="DT24" s="613"/>
      <c r="DU24" s="613"/>
      <c r="DV24" s="614"/>
      <c r="DW24" s="617">
        <v>41.8</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2923613</v>
      </c>
      <c r="S25" s="624"/>
      <c r="T25" s="624"/>
      <c r="U25" s="624"/>
      <c r="V25" s="624"/>
      <c r="W25" s="624"/>
      <c r="X25" s="624"/>
      <c r="Y25" s="625"/>
      <c r="Z25" s="626">
        <v>50</v>
      </c>
      <c r="AA25" s="626"/>
      <c r="AB25" s="626"/>
      <c r="AC25" s="626"/>
      <c r="AD25" s="627">
        <v>2575501</v>
      </c>
      <c r="AE25" s="627"/>
      <c r="AF25" s="627"/>
      <c r="AG25" s="627"/>
      <c r="AH25" s="627"/>
      <c r="AI25" s="627"/>
      <c r="AJ25" s="627"/>
      <c r="AK25" s="627"/>
      <c r="AL25" s="628">
        <v>99.8</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907456</v>
      </c>
      <c r="CS25" s="644"/>
      <c r="CT25" s="644"/>
      <c r="CU25" s="644"/>
      <c r="CV25" s="644"/>
      <c r="CW25" s="644"/>
      <c r="CX25" s="644"/>
      <c r="CY25" s="645"/>
      <c r="CZ25" s="628">
        <v>16.5</v>
      </c>
      <c r="DA25" s="656"/>
      <c r="DB25" s="656"/>
      <c r="DC25" s="658"/>
      <c r="DD25" s="632">
        <v>726682</v>
      </c>
      <c r="DE25" s="644"/>
      <c r="DF25" s="644"/>
      <c r="DG25" s="644"/>
      <c r="DH25" s="644"/>
      <c r="DI25" s="644"/>
      <c r="DJ25" s="644"/>
      <c r="DK25" s="645"/>
      <c r="DL25" s="632">
        <v>711632</v>
      </c>
      <c r="DM25" s="644"/>
      <c r="DN25" s="644"/>
      <c r="DO25" s="644"/>
      <c r="DP25" s="644"/>
      <c r="DQ25" s="644"/>
      <c r="DR25" s="644"/>
      <c r="DS25" s="644"/>
      <c r="DT25" s="644"/>
      <c r="DU25" s="644"/>
      <c r="DV25" s="645"/>
      <c r="DW25" s="628">
        <v>27.4</v>
      </c>
      <c r="DX25" s="656"/>
      <c r="DY25" s="656"/>
      <c r="DZ25" s="656"/>
      <c r="EA25" s="656"/>
      <c r="EB25" s="656"/>
      <c r="EC25" s="657"/>
    </row>
    <row r="26" spans="2:133" ht="11.25" customHeight="1" x14ac:dyDescent="0.15">
      <c r="B26" s="620" t="s">
        <v>284</v>
      </c>
      <c r="C26" s="621"/>
      <c r="D26" s="621"/>
      <c r="E26" s="621"/>
      <c r="F26" s="621"/>
      <c r="G26" s="621"/>
      <c r="H26" s="621"/>
      <c r="I26" s="621"/>
      <c r="J26" s="621"/>
      <c r="K26" s="621"/>
      <c r="L26" s="621"/>
      <c r="M26" s="621"/>
      <c r="N26" s="621"/>
      <c r="O26" s="621"/>
      <c r="P26" s="621"/>
      <c r="Q26" s="622"/>
      <c r="R26" s="623">
        <v>603</v>
      </c>
      <c r="S26" s="624"/>
      <c r="T26" s="624"/>
      <c r="U26" s="624"/>
      <c r="V26" s="624"/>
      <c r="W26" s="624"/>
      <c r="X26" s="624"/>
      <c r="Y26" s="625"/>
      <c r="Z26" s="626">
        <v>0</v>
      </c>
      <c r="AA26" s="626"/>
      <c r="AB26" s="626"/>
      <c r="AC26" s="626"/>
      <c r="AD26" s="627">
        <v>603</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548100</v>
      </c>
      <c r="CS26" s="624"/>
      <c r="CT26" s="624"/>
      <c r="CU26" s="624"/>
      <c r="CV26" s="624"/>
      <c r="CW26" s="624"/>
      <c r="CX26" s="624"/>
      <c r="CY26" s="625"/>
      <c r="CZ26" s="628">
        <v>10</v>
      </c>
      <c r="DA26" s="656"/>
      <c r="DB26" s="656"/>
      <c r="DC26" s="658"/>
      <c r="DD26" s="632">
        <v>419060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15">
      <c r="B27" s="620" t="s">
        <v>287</v>
      </c>
      <c r="C27" s="621"/>
      <c r="D27" s="621"/>
      <c r="E27" s="621"/>
      <c r="F27" s="621"/>
      <c r="G27" s="621"/>
      <c r="H27" s="621"/>
      <c r="I27" s="621"/>
      <c r="J27" s="621"/>
      <c r="K27" s="621"/>
      <c r="L27" s="621"/>
      <c r="M27" s="621"/>
      <c r="N27" s="621"/>
      <c r="O27" s="621"/>
      <c r="P27" s="621"/>
      <c r="Q27" s="622"/>
      <c r="R27" s="623">
        <v>77637</v>
      </c>
      <c r="S27" s="624"/>
      <c r="T27" s="624"/>
      <c r="U27" s="624"/>
      <c r="V27" s="624"/>
      <c r="W27" s="624"/>
      <c r="X27" s="624"/>
      <c r="Y27" s="625"/>
      <c r="Z27" s="626">
        <v>1.3</v>
      </c>
      <c r="AA27" s="626"/>
      <c r="AB27" s="626"/>
      <c r="AC27" s="626"/>
      <c r="AD27" s="627">
        <v>627</v>
      </c>
      <c r="AE27" s="627"/>
      <c r="AF27" s="627"/>
      <c r="AG27" s="627"/>
      <c r="AH27" s="627"/>
      <c r="AI27" s="627"/>
      <c r="AJ27" s="627"/>
      <c r="AK27" s="627"/>
      <c r="AL27" s="628">
        <v>0</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1010453</v>
      </c>
      <c r="BH27" s="624"/>
      <c r="BI27" s="624"/>
      <c r="BJ27" s="624"/>
      <c r="BK27" s="624"/>
      <c r="BL27" s="624"/>
      <c r="BM27" s="624"/>
      <c r="BN27" s="625"/>
      <c r="BO27" s="626">
        <v>100</v>
      </c>
      <c r="BP27" s="626"/>
      <c r="BQ27" s="626"/>
      <c r="BR27" s="626"/>
      <c r="BS27" s="627">
        <v>8313</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698322</v>
      </c>
      <c r="CS27" s="644"/>
      <c r="CT27" s="644"/>
      <c r="CU27" s="644"/>
      <c r="CV27" s="644"/>
      <c r="CW27" s="644"/>
      <c r="CX27" s="644"/>
      <c r="CY27" s="645"/>
      <c r="CZ27" s="628">
        <v>12.7</v>
      </c>
      <c r="DA27" s="656"/>
      <c r="DB27" s="656"/>
      <c r="DC27" s="658"/>
      <c r="DD27" s="632">
        <v>259501</v>
      </c>
      <c r="DE27" s="644"/>
      <c r="DF27" s="644"/>
      <c r="DG27" s="644"/>
      <c r="DH27" s="644"/>
      <c r="DI27" s="644"/>
      <c r="DJ27" s="644"/>
      <c r="DK27" s="645"/>
      <c r="DL27" s="632">
        <v>181911</v>
      </c>
      <c r="DM27" s="644"/>
      <c r="DN27" s="644"/>
      <c r="DO27" s="644"/>
      <c r="DP27" s="644"/>
      <c r="DQ27" s="644"/>
      <c r="DR27" s="644"/>
      <c r="DS27" s="644"/>
      <c r="DT27" s="644"/>
      <c r="DU27" s="644"/>
      <c r="DV27" s="645"/>
      <c r="DW27" s="628">
        <v>7</v>
      </c>
      <c r="DX27" s="656"/>
      <c r="DY27" s="656"/>
      <c r="DZ27" s="656"/>
      <c r="EA27" s="656"/>
      <c r="EB27" s="656"/>
      <c r="EC27" s="657"/>
    </row>
    <row r="28" spans="2:133" ht="11.25" customHeight="1" x14ac:dyDescent="0.15">
      <c r="B28" s="620" t="s">
        <v>290</v>
      </c>
      <c r="C28" s="621"/>
      <c r="D28" s="621"/>
      <c r="E28" s="621"/>
      <c r="F28" s="621"/>
      <c r="G28" s="621"/>
      <c r="H28" s="621"/>
      <c r="I28" s="621"/>
      <c r="J28" s="621"/>
      <c r="K28" s="621"/>
      <c r="L28" s="621"/>
      <c r="M28" s="621"/>
      <c r="N28" s="621"/>
      <c r="O28" s="621"/>
      <c r="P28" s="621"/>
      <c r="Q28" s="622"/>
      <c r="R28" s="623">
        <v>47808</v>
      </c>
      <c r="S28" s="624"/>
      <c r="T28" s="624"/>
      <c r="U28" s="624"/>
      <c r="V28" s="624"/>
      <c r="W28" s="624"/>
      <c r="X28" s="624"/>
      <c r="Y28" s="625"/>
      <c r="Z28" s="626">
        <v>0.8</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259057</v>
      </c>
      <c r="CS28" s="624"/>
      <c r="CT28" s="624"/>
      <c r="CU28" s="624"/>
      <c r="CV28" s="624"/>
      <c r="CW28" s="624"/>
      <c r="CX28" s="624"/>
      <c r="CY28" s="625"/>
      <c r="CZ28" s="628">
        <v>4.7</v>
      </c>
      <c r="DA28" s="656"/>
      <c r="DB28" s="656"/>
      <c r="DC28" s="658"/>
      <c r="DD28" s="632">
        <v>259057</v>
      </c>
      <c r="DE28" s="624"/>
      <c r="DF28" s="624"/>
      <c r="DG28" s="624"/>
      <c r="DH28" s="624"/>
      <c r="DI28" s="624"/>
      <c r="DJ28" s="624"/>
      <c r="DK28" s="625"/>
      <c r="DL28" s="632">
        <v>192457</v>
      </c>
      <c r="DM28" s="624"/>
      <c r="DN28" s="624"/>
      <c r="DO28" s="624"/>
      <c r="DP28" s="624"/>
      <c r="DQ28" s="624"/>
      <c r="DR28" s="624"/>
      <c r="DS28" s="624"/>
      <c r="DT28" s="624"/>
      <c r="DU28" s="624"/>
      <c r="DV28" s="625"/>
      <c r="DW28" s="628">
        <v>7.4</v>
      </c>
      <c r="DX28" s="656"/>
      <c r="DY28" s="656"/>
      <c r="DZ28" s="656"/>
      <c r="EA28" s="656"/>
      <c r="EB28" s="656"/>
      <c r="EC28" s="657"/>
    </row>
    <row r="29" spans="2:133" ht="11.25" customHeight="1" x14ac:dyDescent="0.15">
      <c r="B29" s="620" t="s">
        <v>292</v>
      </c>
      <c r="C29" s="621"/>
      <c r="D29" s="621"/>
      <c r="E29" s="621"/>
      <c r="F29" s="621"/>
      <c r="G29" s="621"/>
      <c r="H29" s="621"/>
      <c r="I29" s="621"/>
      <c r="J29" s="621"/>
      <c r="K29" s="621"/>
      <c r="L29" s="621"/>
      <c r="M29" s="621"/>
      <c r="N29" s="621"/>
      <c r="O29" s="621"/>
      <c r="P29" s="621"/>
      <c r="Q29" s="622"/>
      <c r="R29" s="623">
        <v>5356</v>
      </c>
      <c r="S29" s="624"/>
      <c r="T29" s="624"/>
      <c r="U29" s="624"/>
      <c r="V29" s="624"/>
      <c r="W29" s="624"/>
      <c r="X29" s="624"/>
      <c r="Y29" s="625"/>
      <c r="Z29" s="626">
        <v>0.1</v>
      </c>
      <c r="AA29" s="626"/>
      <c r="AB29" s="626"/>
      <c r="AC29" s="626"/>
      <c r="AD29" s="627">
        <v>70</v>
      </c>
      <c r="AE29" s="627"/>
      <c r="AF29" s="627"/>
      <c r="AG29" s="627"/>
      <c r="AH29" s="627"/>
      <c r="AI29" s="627"/>
      <c r="AJ29" s="627"/>
      <c r="AK29" s="627"/>
      <c r="AL29" s="628">
        <v>0</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259044</v>
      </c>
      <c r="CS29" s="644"/>
      <c r="CT29" s="644"/>
      <c r="CU29" s="644"/>
      <c r="CV29" s="644"/>
      <c r="CW29" s="644"/>
      <c r="CX29" s="644"/>
      <c r="CY29" s="645"/>
      <c r="CZ29" s="628">
        <v>4.7</v>
      </c>
      <c r="DA29" s="656"/>
      <c r="DB29" s="656"/>
      <c r="DC29" s="658"/>
      <c r="DD29" s="632">
        <v>259044</v>
      </c>
      <c r="DE29" s="644"/>
      <c r="DF29" s="644"/>
      <c r="DG29" s="644"/>
      <c r="DH29" s="644"/>
      <c r="DI29" s="644"/>
      <c r="DJ29" s="644"/>
      <c r="DK29" s="645"/>
      <c r="DL29" s="632">
        <v>192444</v>
      </c>
      <c r="DM29" s="644"/>
      <c r="DN29" s="644"/>
      <c r="DO29" s="644"/>
      <c r="DP29" s="644"/>
      <c r="DQ29" s="644"/>
      <c r="DR29" s="644"/>
      <c r="DS29" s="644"/>
      <c r="DT29" s="644"/>
      <c r="DU29" s="644"/>
      <c r="DV29" s="645"/>
      <c r="DW29" s="628">
        <v>7.4</v>
      </c>
      <c r="DX29" s="656"/>
      <c r="DY29" s="656"/>
      <c r="DZ29" s="656"/>
      <c r="EA29" s="656"/>
      <c r="EB29" s="656"/>
      <c r="EC29" s="657"/>
    </row>
    <row r="30" spans="2:133" ht="11.25" customHeight="1" x14ac:dyDescent="0.15">
      <c r="B30" s="620" t="s">
        <v>294</v>
      </c>
      <c r="C30" s="621"/>
      <c r="D30" s="621"/>
      <c r="E30" s="621"/>
      <c r="F30" s="621"/>
      <c r="G30" s="621"/>
      <c r="H30" s="621"/>
      <c r="I30" s="621"/>
      <c r="J30" s="621"/>
      <c r="K30" s="621"/>
      <c r="L30" s="621"/>
      <c r="M30" s="621"/>
      <c r="N30" s="621"/>
      <c r="O30" s="621"/>
      <c r="P30" s="621"/>
      <c r="Q30" s="622"/>
      <c r="R30" s="623">
        <v>556936</v>
      </c>
      <c r="S30" s="624"/>
      <c r="T30" s="624"/>
      <c r="U30" s="624"/>
      <c r="V30" s="624"/>
      <c r="W30" s="624"/>
      <c r="X30" s="624"/>
      <c r="Y30" s="625"/>
      <c r="Z30" s="626">
        <v>9.5</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246306</v>
      </c>
      <c r="CS30" s="624"/>
      <c r="CT30" s="624"/>
      <c r="CU30" s="624"/>
      <c r="CV30" s="624"/>
      <c r="CW30" s="624"/>
      <c r="CX30" s="624"/>
      <c r="CY30" s="625"/>
      <c r="CZ30" s="628">
        <v>4.5</v>
      </c>
      <c r="DA30" s="656"/>
      <c r="DB30" s="656"/>
      <c r="DC30" s="658"/>
      <c r="DD30" s="632">
        <v>246306</v>
      </c>
      <c r="DE30" s="624"/>
      <c r="DF30" s="624"/>
      <c r="DG30" s="624"/>
      <c r="DH30" s="624"/>
      <c r="DI30" s="624"/>
      <c r="DJ30" s="624"/>
      <c r="DK30" s="625"/>
      <c r="DL30" s="632">
        <v>179706</v>
      </c>
      <c r="DM30" s="624"/>
      <c r="DN30" s="624"/>
      <c r="DO30" s="624"/>
      <c r="DP30" s="624"/>
      <c r="DQ30" s="624"/>
      <c r="DR30" s="624"/>
      <c r="DS30" s="624"/>
      <c r="DT30" s="624"/>
      <c r="DU30" s="624"/>
      <c r="DV30" s="625"/>
      <c r="DW30" s="628">
        <v>6.9</v>
      </c>
      <c r="DX30" s="656"/>
      <c r="DY30" s="656"/>
      <c r="DZ30" s="656"/>
      <c r="EA30" s="656"/>
      <c r="EB30" s="656"/>
      <c r="EC30" s="657"/>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18"/>
      <c r="AV31" s="218"/>
      <c r="AW31" s="218"/>
      <c r="AX31" s="609" t="s">
        <v>178</v>
      </c>
      <c r="AY31" s="610"/>
      <c r="AZ31" s="610"/>
      <c r="BA31" s="610"/>
      <c r="BB31" s="610"/>
      <c r="BC31" s="610"/>
      <c r="BD31" s="610"/>
      <c r="BE31" s="610"/>
      <c r="BF31" s="611"/>
      <c r="BG31" s="670">
        <v>99.2</v>
      </c>
      <c r="BH31" s="667"/>
      <c r="BI31" s="667"/>
      <c r="BJ31" s="667"/>
      <c r="BK31" s="667"/>
      <c r="BL31" s="667"/>
      <c r="BM31" s="618">
        <v>98</v>
      </c>
      <c r="BN31" s="667"/>
      <c r="BO31" s="667"/>
      <c r="BP31" s="667"/>
      <c r="BQ31" s="668"/>
      <c r="BR31" s="670">
        <v>99.4</v>
      </c>
      <c r="BS31" s="667"/>
      <c r="BT31" s="667"/>
      <c r="BU31" s="667"/>
      <c r="BV31" s="667"/>
      <c r="BW31" s="667"/>
      <c r="BX31" s="618">
        <v>97.4</v>
      </c>
      <c r="BY31" s="667"/>
      <c r="BZ31" s="667"/>
      <c r="CA31" s="667"/>
      <c r="CB31" s="668"/>
      <c r="CD31" s="663"/>
      <c r="CE31" s="664"/>
      <c r="CF31" s="620" t="s">
        <v>301</v>
      </c>
      <c r="CG31" s="621"/>
      <c r="CH31" s="621"/>
      <c r="CI31" s="621"/>
      <c r="CJ31" s="621"/>
      <c r="CK31" s="621"/>
      <c r="CL31" s="621"/>
      <c r="CM31" s="621"/>
      <c r="CN31" s="621"/>
      <c r="CO31" s="621"/>
      <c r="CP31" s="621"/>
      <c r="CQ31" s="622"/>
      <c r="CR31" s="623">
        <v>12738</v>
      </c>
      <c r="CS31" s="644"/>
      <c r="CT31" s="644"/>
      <c r="CU31" s="644"/>
      <c r="CV31" s="644"/>
      <c r="CW31" s="644"/>
      <c r="CX31" s="644"/>
      <c r="CY31" s="645"/>
      <c r="CZ31" s="628">
        <v>0.2</v>
      </c>
      <c r="DA31" s="656"/>
      <c r="DB31" s="656"/>
      <c r="DC31" s="658"/>
      <c r="DD31" s="632">
        <v>12738</v>
      </c>
      <c r="DE31" s="644"/>
      <c r="DF31" s="644"/>
      <c r="DG31" s="644"/>
      <c r="DH31" s="644"/>
      <c r="DI31" s="644"/>
      <c r="DJ31" s="644"/>
      <c r="DK31" s="645"/>
      <c r="DL31" s="632">
        <v>12738</v>
      </c>
      <c r="DM31" s="644"/>
      <c r="DN31" s="644"/>
      <c r="DO31" s="644"/>
      <c r="DP31" s="644"/>
      <c r="DQ31" s="644"/>
      <c r="DR31" s="644"/>
      <c r="DS31" s="644"/>
      <c r="DT31" s="644"/>
      <c r="DU31" s="644"/>
      <c r="DV31" s="645"/>
      <c r="DW31" s="628">
        <v>0.5</v>
      </c>
      <c r="DX31" s="656"/>
      <c r="DY31" s="656"/>
      <c r="DZ31" s="656"/>
      <c r="EA31" s="656"/>
      <c r="EB31" s="656"/>
      <c r="EC31" s="657"/>
    </row>
    <row r="32" spans="2:133" ht="11.25" customHeight="1" x14ac:dyDescent="0.15">
      <c r="B32" s="620" t="s">
        <v>302</v>
      </c>
      <c r="C32" s="621"/>
      <c r="D32" s="621"/>
      <c r="E32" s="621"/>
      <c r="F32" s="621"/>
      <c r="G32" s="621"/>
      <c r="H32" s="621"/>
      <c r="I32" s="621"/>
      <c r="J32" s="621"/>
      <c r="K32" s="621"/>
      <c r="L32" s="621"/>
      <c r="M32" s="621"/>
      <c r="N32" s="621"/>
      <c r="O32" s="621"/>
      <c r="P32" s="621"/>
      <c r="Q32" s="622"/>
      <c r="R32" s="623">
        <v>292060</v>
      </c>
      <c r="S32" s="624"/>
      <c r="T32" s="624"/>
      <c r="U32" s="624"/>
      <c r="V32" s="624"/>
      <c r="W32" s="624"/>
      <c r="X32" s="624"/>
      <c r="Y32" s="625"/>
      <c r="Z32" s="626">
        <v>5</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303</v>
      </c>
      <c r="AX32" s="620" t="s">
        <v>304</v>
      </c>
      <c r="AY32" s="621"/>
      <c r="AZ32" s="621"/>
      <c r="BA32" s="621"/>
      <c r="BB32" s="621"/>
      <c r="BC32" s="621"/>
      <c r="BD32" s="621"/>
      <c r="BE32" s="621"/>
      <c r="BF32" s="622"/>
      <c r="BG32" s="680">
        <v>99</v>
      </c>
      <c r="BH32" s="644"/>
      <c r="BI32" s="644"/>
      <c r="BJ32" s="644"/>
      <c r="BK32" s="644"/>
      <c r="BL32" s="644"/>
      <c r="BM32" s="629">
        <v>97</v>
      </c>
      <c r="BN32" s="644"/>
      <c r="BO32" s="644"/>
      <c r="BP32" s="644"/>
      <c r="BQ32" s="669"/>
      <c r="BR32" s="680">
        <v>99.5</v>
      </c>
      <c r="BS32" s="644"/>
      <c r="BT32" s="644"/>
      <c r="BU32" s="644"/>
      <c r="BV32" s="644"/>
      <c r="BW32" s="644"/>
      <c r="BX32" s="629">
        <v>95.2</v>
      </c>
      <c r="BY32" s="644"/>
      <c r="BZ32" s="644"/>
      <c r="CA32" s="644"/>
      <c r="CB32" s="669"/>
      <c r="CD32" s="665"/>
      <c r="CE32" s="666"/>
      <c r="CF32" s="620" t="s">
        <v>305</v>
      </c>
      <c r="CG32" s="621"/>
      <c r="CH32" s="621"/>
      <c r="CI32" s="621"/>
      <c r="CJ32" s="621"/>
      <c r="CK32" s="621"/>
      <c r="CL32" s="621"/>
      <c r="CM32" s="621"/>
      <c r="CN32" s="621"/>
      <c r="CO32" s="621"/>
      <c r="CP32" s="621"/>
      <c r="CQ32" s="622"/>
      <c r="CR32" s="623">
        <v>13</v>
      </c>
      <c r="CS32" s="624"/>
      <c r="CT32" s="624"/>
      <c r="CU32" s="624"/>
      <c r="CV32" s="624"/>
      <c r="CW32" s="624"/>
      <c r="CX32" s="624"/>
      <c r="CY32" s="625"/>
      <c r="CZ32" s="628">
        <v>0</v>
      </c>
      <c r="DA32" s="656"/>
      <c r="DB32" s="656"/>
      <c r="DC32" s="658"/>
      <c r="DD32" s="632">
        <v>13</v>
      </c>
      <c r="DE32" s="624"/>
      <c r="DF32" s="624"/>
      <c r="DG32" s="624"/>
      <c r="DH32" s="624"/>
      <c r="DI32" s="624"/>
      <c r="DJ32" s="624"/>
      <c r="DK32" s="625"/>
      <c r="DL32" s="632">
        <v>13</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15">
      <c r="B33" s="620" t="s">
        <v>306</v>
      </c>
      <c r="C33" s="621"/>
      <c r="D33" s="621"/>
      <c r="E33" s="621"/>
      <c r="F33" s="621"/>
      <c r="G33" s="621"/>
      <c r="H33" s="621"/>
      <c r="I33" s="621"/>
      <c r="J33" s="621"/>
      <c r="K33" s="621"/>
      <c r="L33" s="621"/>
      <c r="M33" s="621"/>
      <c r="N33" s="621"/>
      <c r="O33" s="621"/>
      <c r="P33" s="621"/>
      <c r="Q33" s="622"/>
      <c r="R33" s="623">
        <v>4104</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19"/>
      <c r="AV33" s="219"/>
      <c r="AW33" s="219"/>
      <c r="AX33" s="646" t="s">
        <v>307</v>
      </c>
      <c r="AY33" s="647"/>
      <c r="AZ33" s="647"/>
      <c r="BA33" s="647"/>
      <c r="BB33" s="647"/>
      <c r="BC33" s="647"/>
      <c r="BD33" s="647"/>
      <c r="BE33" s="647"/>
      <c r="BF33" s="648"/>
      <c r="BG33" s="681">
        <v>99.4</v>
      </c>
      <c r="BH33" s="682"/>
      <c r="BI33" s="682"/>
      <c r="BJ33" s="682"/>
      <c r="BK33" s="682"/>
      <c r="BL33" s="682"/>
      <c r="BM33" s="683">
        <v>98.4</v>
      </c>
      <c r="BN33" s="682"/>
      <c r="BO33" s="682"/>
      <c r="BP33" s="682"/>
      <c r="BQ33" s="684"/>
      <c r="BR33" s="681">
        <v>99.4</v>
      </c>
      <c r="BS33" s="682"/>
      <c r="BT33" s="682"/>
      <c r="BU33" s="682"/>
      <c r="BV33" s="682"/>
      <c r="BW33" s="682"/>
      <c r="BX33" s="683">
        <v>98.4</v>
      </c>
      <c r="BY33" s="682"/>
      <c r="BZ33" s="682"/>
      <c r="CA33" s="682"/>
      <c r="CB33" s="684"/>
      <c r="CD33" s="620" t="s">
        <v>308</v>
      </c>
      <c r="CE33" s="621"/>
      <c r="CF33" s="621"/>
      <c r="CG33" s="621"/>
      <c r="CH33" s="621"/>
      <c r="CI33" s="621"/>
      <c r="CJ33" s="621"/>
      <c r="CK33" s="621"/>
      <c r="CL33" s="621"/>
      <c r="CM33" s="621"/>
      <c r="CN33" s="621"/>
      <c r="CO33" s="621"/>
      <c r="CP33" s="621"/>
      <c r="CQ33" s="622"/>
      <c r="CR33" s="623">
        <v>2893309</v>
      </c>
      <c r="CS33" s="644"/>
      <c r="CT33" s="644"/>
      <c r="CU33" s="644"/>
      <c r="CV33" s="644"/>
      <c r="CW33" s="644"/>
      <c r="CX33" s="644"/>
      <c r="CY33" s="645"/>
      <c r="CZ33" s="628">
        <v>52.7</v>
      </c>
      <c r="DA33" s="656"/>
      <c r="DB33" s="656"/>
      <c r="DC33" s="658"/>
      <c r="DD33" s="632">
        <v>1927179</v>
      </c>
      <c r="DE33" s="644"/>
      <c r="DF33" s="644"/>
      <c r="DG33" s="644"/>
      <c r="DH33" s="644"/>
      <c r="DI33" s="644"/>
      <c r="DJ33" s="644"/>
      <c r="DK33" s="645"/>
      <c r="DL33" s="632">
        <v>1158391</v>
      </c>
      <c r="DM33" s="644"/>
      <c r="DN33" s="644"/>
      <c r="DO33" s="644"/>
      <c r="DP33" s="644"/>
      <c r="DQ33" s="644"/>
      <c r="DR33" s="644"/>
      <c r="DS33" s="644"/>
      <c r="DT33" s="644"/>
      <c r="DU33" s="644"/>
      <c r="DV33" s="645"/>
      <c r="DW33" s="628">
        <v>44.6</v>
      </c>
      <c r="DX33" s="656"/>
      <c r="DY33" s="656"/>
      <c r="DZ33" s="656"/>
      <c r="EA33" s="656"/>
      <c r="EB33" s="656"/>
      <c r="EC33" s="657"/>
    </row>
    <row r="34" spans="2:133" ht="11.25" customHeight="1" x14ac:dyDescent="0.15">
      <c r="B34" s="620" t="s">
        <v>309</v>
      </c>
      <c r="C34" s="621"/>
      <c r="D34" s="621"/>
      <c r="E34" s="621"/>
      <c r="F34" s="621"/>
      <c r="G34" s="621"/>
      <c r="H34" s="621"/>
      <c r="I34" s="621"/>
      <c r="J34" s="621"/>
      <c r="K34" s="621"/>
      <c r="L34" s="621"/>
      <c r="M34" s="621"/>
      <c r="N34" s="621"/>
      <c r="O34" s="621"/>
      <c r="P34" s="621"/>
      <c r="Q34" s="622"/>
      <c r="R34" s="623">
        <v>435779</v>
      </c>
      <c r="S34" s="624"/>
      <c r="T34" s="624"/>
      <c r="U34" s="624"/>
      <c r="V34" s="624"/>
      <c r="W34" s="624"/>
      <c r="X34" s="624"/>
      <c r="Y34" s="625"/>
      <c r="Z34" s="626">
        <v>7.5</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1087959</v>
      </c>
      <c r="CS34" s="624"/>
      <c r="CT34" s="624"/>
      <c r="CU34" s="624"/>
      <c r="CV34" s="624"/>
      <c r="CW34" s="624"/>
      <c r="CX34" s="624"/>
      <c r="CY34" s="625"/>
      <c r="CZ34" s="628">
        <v>19.8</v>
      </c>
      <c r="DA34" s="656"/>
      <c r="DB34" s="656"/>
      <c r="DC34" s="658"/>
      <c r="DD34" s="632">
        <v>815607</v>
      </c>
      <c r="DE34" s="624"/>
      <c r="DF34" s="624"/>
      <c r="DG34" s="624"/>
      <c r="DH34" s="624"/>
      <c r="DI34" s="624"/>
      <c r="DJ34" s="624"/>
      <c r="DK34" s="625"/>
      <c r="DL34" s="632">
        <v>369302</v>
      </c>
      <c r="DM34" s="624"/>
      <c r="DN34" s="624"/>
      <c r="DO34" s="624"/>
      <c r="DP34" s="624"/>
      <c r="DQ34" s="624"/>
      <c r="DR34" s="624"/>
      <c r="DS34" s="624"/>
      <c r="DT34" s="624"/>
      <c r="DU34" s="624"/>
      <c r="DV34" s="625"/>
      <c r="DW34" s="628">
        <v>14.2</v>
      </c>
      <c r="DX34" s="656"/>
      <c r="DY34" s="656"/>
      <c r="DZ34" s="656"/>
      <c r="EA34" s="656"/>
      <c r="EB34" s="656"/>
      <c r="EC34" s="657"/>
    </row>
    <row r="35" spans="2:133" ht="11.25" customHeight="1" x14ac:dyDescent="0.15">
      <c r="B35" s="620" t="s">
        <v>311</v>
      </c>
      <c r="C35" s="621"/>
      <c r="D35" s="621"/>
      <c r="E35" s="621"/>
      <c r="F35" s="621"/>
      <c r="G35" s="621"/>
      <c r="H35" s="621"/>
      <c r="I35" s="621"/>
      <c r="J35" s="621"/>
      <c r="K35" s="621"/>
      <c r="L35" s="621"/>
      <c r="M35" s="621"/>
      <c r="N35" s="621"/>
      <c r="O35" s="621"/>
      <c r="P35" s="621"/>
      <c r="Q35" s="622"/>
      <c r="R35" s="623">
        <v>665449</v>
      </c>
      <c r="S35" s="624"/>
      <c r="T35" s="624"/>
      <c r="U35" s="624"/>
      <c r="V35" s="624"/>
      <c r="W35" s="624"/>
      <c r="X35" s="624"/>
      <c r="Y35" s="625"/>
      <c r="Z35" s="626">
        <v>11.4</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60428</v>
      </c>
      <c r="CS35" s="644"/>
      <c r="CT35" s="644"/>
      <c r="CU35" s="644"/>
      <c r="CV35" s="644"/>
      <c r="CW35" s="644"/>
      <c r="CX35" s="644"/>
      <c r="CY35" s="645"/>
      <c r="CZ35" s="628">
        <v>1.1000000000000001</v>
      </c>
      <c r="DA35" s="656"/>
      <c r="DB35" s="656"/>
      <c r="DC35" s="658"/>
      <c r="DD35" s="632">
        <v>26601</v>
      </c>
      <c r="DE35" s="644"/>
      <c r="DF35" s="644"/>
      <c r="DG35" s="644"/>
      <c r="DH35" s="644"/>
      <c r="DI35" s="644"/>
      <c r="DJ35" s="644"/>
      <c r="DK35" s="645"/>
      <c r="DL35" s="632">
        <v>15826</v>
      </c>
      <c r="DM35" s="644"/>
      <c r="DN35" s="644"/>
      <c r="DO35" s="644"/>
      <c r="DP35" s="644"/>
      <c r="DQ35" s="644"/>
      <c r="DR35" s="644"/>
      <c r="DS35" s="644"/>
      <c r="DT35" s="644"/>
      <c r="DU35" s="644"/>
      <c r="DV35" s="645"/>
      <c r="DW35" s="628">
        <v>0.6</v>
      </c>
      <c r="DX35" s="656"/>
      <c r="DY35" s="656"/>
      <c r="DZ35" s="656"/>
      <c r="EA35" s="656"/>
      <c r="EB35" s="656"/>
      <c r="EC35" s="657"/>
    </row>
    <row r="36" spans="2:133" ht="11.25" customHeight="1" x14ac:dyDescent="0.15">
      <c r="B36" s="620" t="s">
        <v>315</v>
      </c>
      <c r="C36" s="621"/>
      <c r="D36" s="621"/>
      <c r="E36" s="621"/>
      <c r="F36" s="621"/>
      <c r="G36" s="621"/>
      <c r="H36" s="621"/>
      <c r="I36" s="621"/>
      <c r="J36" s="621"/>
      <c r="K36" s="621"/>
      <c r="L36" s="621"/>
      <c r="M36" s="621"/>
      <c r="N36" s="621"/>
      <c r="O36" s="621"/>
      <c r="P36" s="621"/>
      <c r="Q36" s="622"/>
      <c r="R36" s="623">
        <v>419491</v>
      </c>
      <c r="S36" s="624"/>
      <c r="T36" s="624"/>
      <c r="U36" s="624"/>
      <c r="V36" s="624"/>
      <c r="W36" s="624"/>
      <c r="X36" s="624"/>
      <c r="Y36" s="625"/>
      <c r="Z36" s="626">
        <v>7.2</v>
      </c>
      <c r="AA36" s="626"/>
      <c r="AB36" s="626"/>
      <c r="AC36" s="626"/>
      <c r="AD36" s="627" t="s">
        <v>122</v>
      </c>
      <c r="AE36" s="627"/>
      <c r="AF36" s="627"/>
      <c r="AG36" s="627"/>
      <c r="AH36" s="627"/>
      <c r="AI36" s="627"/>
      <c r="AJ36" s="627"/>
      <c r="AK36" s="627"/>
      <c r="AL36" s="628" t="s">
        <v>122</v>
      </c>
      <c r="AM36" s="629"/>
      <c r="AN36" s="629"/>
      <c r="AO36" s="630"/>
      <c r="AP36" s="222"/>
      <c r="AQ36" s="689" t="s">
        <v>316</v>
      </c>
      <c r="AR36" s="690"/>
      <c r="AS36" s="690"/>
      <c r="AT36" s="690"/>
      <c r="AU36" s="690"/>
      <c r="AV36" s="690"/>
      <c r="AW36" s="690"/>
      <c r="AX36" s="690"/>
      <c r="AY36" s="691"/>
      <c r="AZ36" s="612">
        <v>539406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3217</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801423</v>
      </c>
      <c r="CS36" s="624"/>
      <c r="CT36" s="624"/>
      <c r="CU36" s="624"/>
      <c r="CV36" s="624"/>
      <c r="CW36" s="624"/>
      <c r="CX36" s="624"/>
      <c r="CY36" s="625"/>
      <c r="CZ36" s="628">
        <v>14.6</v>
      </c>
      <c r="DA36" s="656"/>
      <c r="DB36" s="656"/>
      <c r="DC36" s="658"/>
      <c r="DD36" s="632">
        <v>659763</v>
      </c>
      <c r="DE36" s="624"/>
      <c r="DF36" s="624"/>
      <c r="DG36" s="624"/>
      <c r="DH36" s="624"/>
      <c r="DI36" s="624"/>
      <c r="DJ36" s="624"/>
      <c r="DK36" s="625"/>
      <c r="DL36" s="632">
        <v>521909</v>
      </c>
      <c r="DM36" s="624"/>
      <c r="DN36" s="624"/>
      <c r="DO36" s="624"/>
      <c r="DP36" s="624"/>
      <c r="DQ36" s="624"/>
      <c r="DR36" s="624"/>
      <c r="DS36" s="624"/>
      <c r="DT36" s="624"/>
      <c r="DU36" s="624"/>
      <c r="DV36" s="625"/>
      <c r="DW36" s="628">
        <v>20.100000000000001</v>
      </c>
      <c r="DX36" s="656"/>
      <c r="DY36" s="656"/>
      <c r="DZ36" s="656"/>
      <c r="EA36" s="656"/>
      <c r="EB36" s="656"/>
      <c r="EC36" s="657"/>
    </row>
    <row r="37" spans="2:133" ht="11.25" customHeight="1" x14ac:dyDescent="0.15">
      <c r="B37" s="620" t="s">
        <v>319</v>
      </c>
      <c r="C37" s="621"/>
      <c r="D37" s="621"/>
      <c r="E37" s="621"/>
      <c r="F37" s="621"/>
      <c r="G37" s="621"/>
      <c r="H37" s="621"/>
      <c r="I37" s="621"/>
      <c r="J37" s="621"/>
      <c r="K37" s="621"/>
      <c r="L37" s="621"/>
      <c r="M37" s="621"/>
      <c r="N37" s="621"/>
      <c r="O37" s="621"/>
      <c r="P37" s="621"/>
      <c r="Q37" s="622"/>
      <c r="R37" s="623">
        <v>69582</v>
      </c>
      <c r="S37" s="624"/>
      <c r="T37" s="624"/>
      <c r="U37" s="624"/>
      <c r="V37" s="624"/>
      <c r="W37" s="624"/>
      <c r="X37" s="624"/>
      <c r="Y37" s="625"/>
      <c r="Z37" s="626">
        <v>1.2</v>
      </c>
      <c r="AA37" s="626"/>
      <c r="AB37" s="626"/>
      <c r="AC37" s="626"/>
      <c r="AD37" s="627">
        <v>4717</v>
      </c>
      <c r="AE37" s="627"/>
      <c r="AF37" s="627"/>
      <c r="AG37" s="627"/>
      <c r="AH37" s="627"/>
      <c r="AI37" s="627"/>
      <c r="AJ37" s="627"/>
      <c r="AK37" s="627"/>
      <c r="AL37" s="628">
        <v>0.2</v>
      </c>
      <c r="AM37" s="629"/>
      <c r="AN37" s="629"/>
      <c r="AO37" s="630"/>
      <c r="AQ37" s="686" t="s">
        <v>320</v>
      </c>
      <c r="AR37" s="687"/>
      <c r="AS37" s="687"/>
      <c r="AT37" s="687"/>
      <c r="AU37" s="687"/>
      <c r="AV37" s="687"/>
      <c r="AW37" s="687"/>
      <c r="AX37" s="687"/>
      <c r="AY37" s="688"/>
      <c r="AZ37" s="623">
        <v>119543</v>
      </c>
      <c r="BA37" s="624"/>
      <c r="BB37" s="624"/>
      <c r="BC37" s="624"/>
      <c r="BD37" s="644"/>
      <c r="BE37" s="644"/>
      <c r="BF37" s="669"/>
      <c r="BG37" s="620" t="s">
        <v>321</v>
      </c>
      <c r="BH37" s="621"/>
      <c r="BI37" s="621"/>
      <c r="BJ37" s="621"/>
      <c r="BK37" s="621"/>
      <c r="BL37" s="621"/>
      <c r="BM37" s="621"/>
      <c r="BN37" s="621"/>
      <c r="BO37" s="621"/>
      <c r="BP37" s="621"/>
      <c r="BQ37" s="621"/>
      <c r="BR37" s="621"/>
      <c r="BS37" s="621"/>
      <c r="BT37" s="621"/>
      <c r="BU37" s="622"/>
      <c r="BV37" s="623">
        <v>-13157</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133392</v>
      </c>
      <c r="CS37" s="644"/>
      <c r="CT37" s="644"/>
      <c r="CU37" s="644"/>
      <c r="CV37" s="644"/>
      <c r="CW37" s="644"/>
      <c r="CX37" s="644"/>
      <c r="CY37" s="645"/>
      <c r="CZ37" s="628">
        <v>2.4</v>
      </c>
      <c r="DA37" s="656"/>
      <c r="DB37" s="656"/>
      <c r="DC37" s="658"/>
      <c r="DD37" s="632">
        <v>132115</v>
      </c>
      <c r="DE37" s="644"/>
      <c r="DF37" s="644"/>
      <c r="DG37" s="644"/>
      <c r="DH37" s="644"/>
      <c r="DI37" s="644"/>
      <c r="DJ37" s="644"/>
      <c r="DK37" s="645"/>
      <c r="DL37" s="632">
        <v>131909</v>
      </c>
      <c r="DM37" s="644"/>
      <c r="DN37" s="644"/>
      <c r="DO37" s="644"/>
      <c r="DP37" s="644"/>
      <c r="DQ37" s="644"/>
      <c r="DR37" s="644"/>
      <c r="DS37" s="644"/>
      <c r="DT37" s="644"/>
      <c r="DU37" s="644"/>
      <c r="DV37" s="645"/>
      <c r="DW37" s="628">
        <v>5.0999999999999996</v>
      </c>
      <c r="DX37" s="656"/>
      <c r="DY37" s="656"/>
      <c r="DZ37" s="656"/>
      <c r="EA37" s="656"/>
      <c r="EB37" s="656"/>
      <c r="EC37" s="657"/>
    </row>
    <row r="38" spans="2:133" ht="11.25" customHeight="1" x14ac:dyDescent="0.15">
      <c r="B38" s="620" t="s">
        <v>323</v>
      </c>
      <c r="C38" s="621"/>
      <c r="D38" s="621"/>
      <c r="E38" s="621"/>
      <c r="F38" s="621"/>
      <c r="G38" s="621"/>
      <c r="H38" s="621"/>
      <c r="I38" s="621"/>
      <c r="J38" s="621"/>
      <c r="K38" s="621"/>
      <c r="L38" s="621"/>
      <c r="M38" s="621"/>
      <c r="N38" s="621"/>
      <c r="O38" s="621"/>
      <c r="P38" s="621"/>
      <c r="Q38" s="622"/>
      <c r="R38" s="623">
        <v>347804</v>
      </c>
      <c r="S38" s="624"/>
      <c r="T38" s="624"/>
      <c r="U38" s="624"/>
      <c r="V38" s="624"/>
      <c r="W38" s="624"/>
      <c r="X38" s="624"/>
      <c r="Y38" s="625"/>
      <c r="Z38" s="626">
        <v>5.9</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94322</v>
      </c>
      <c r="BA38" s="624"/>
      <c r="BB38" s="624"/>
      <c r="BC38" s="624"/>
      <c r="BD38" s="644"/>
      <c r="BE38" s="644"/>
      <c r="BF38" s="669"/>
      <c r="BG38" s="620" t="s">
        <v>325</v>
      </c>
      <c r="BH38" s="621"/>
      <c r="BI38" s="621"/>
      <c r="BJ38" s="621"/>
      <c r="BK38" s="621"/>
      <c r="BL38" s="621"/>
      <c r="BM38" s="621"/>
      <c r="BN38" s="621"/>
      <c r="BO38" s="621"/>
      <c r="BP38" s="621"/>
      <c r="BQ38" s="621"/>
      <c r="BR38" s="621"/>
      <c r="BS38" s="621"/>
      <c r="BT38" s="621"/>
      <c r="BU38" s="622"/>
      <c r="BV38" s="623">
        <v>972</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325541</v>
      </c>
      <c r="CS38" s="624"/>
      <c r="CT38" s="624"/>
      <c r="CU38" s="624"/>
      <c r="CV38" s="624"/>
      <c r="CW38" s="624"/>
      <c r="CX38" s="624"/>
      <c r="CY38" s="625"/>
      <c r="CZ38" s="628">
        <v>5.9</v>
      </c>
      <c r="DA38" s="656"/>
      <c r="DB38" s="656"/>
      <c r="DC38" s="658"/>
      <c r="DD38" s="632">
        <v>274447</v>
      </c>
      <c r="DE38" s="624"/>
      <c r="DF38" s="624"/>
      <c r="DG38" s="624"/>
      <c r="DH38" s="624"/>
      <c r="DI38" s="624"/>
      <c r="DJ38" s="624"/>
      <c r="DK38" s="625"/>
      <c r="DL38" s="632">
        <v>251354</v>
      </c>
      <c r="DM38" s="624"/>
      <c r="DN38" s="624"/>
      <c r="DO38" s="624"/>
      <c r="DP38" s="624"/>
      <c r="DQ38" s="624"/>
      <c r="DR38" s="624"/>
      <c r="DS38" s="624"/>
      <c r="DT38" s="624"/>
      <c r="DU38" s="624"/>
      <c r="DV38" s="625"/>
      <c r="DW38" s="628">
        <v>9.6999999999999993</v>
      </c>
      <c r="DX38" s="656"/>
      <c r="DY38" s="656"/>
      <c r="DZ38" s="656"/>
      <c r="EA38" s="656"/>
      <c r="EB38" s="656"/>
      <c r="EC38" s="657"/>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44"/>
      <c r="BE39" s="644"/>
      <c r="BF39" s="669"/>
      <c r="BG39" s="620" t="s">
        <v>329</v>
      </c>
      <c r="BH39" s="621"/>
      <c r="BI39" s="621"/>
      <c r="BJ39" s="621"/>
      <c r="BK39" s="621"/>
      <c r="BL39" s="621"/>
      <c r="BM39" s="621"/>
      <c r="BN39" s="621"/>
      <c r="BO39" s="621"/>
      <c r="BP39" s="621"/>
      <c r="BQ39" s="621"/>
      <c r="BR39" s="621"/>
      <c r="BS39" s="621"/>
      <c r="BT39" s="621"/>
      <c r="BU39" s="622"/>
      <c r="BV39" s="623">
        <v>1557</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608382</v>
      </c>
      <c r="CS39" s="644"/>
      <c r="CT39" s="644"/>
      <c r="CU39" s="644"/>
      <c r="CV39" s="644"/>
      <c r="CW39" s="644"/>
      <c r="CX39" s="644"/>
      <c r="CY39" s="645"/>
      <c r="CZ39" s="628">
        <v>11.1</v>
      </c>
      <c r="DA39" s="656"/>
      <c r="DB39" s="656"/>
      <c r="DC39" s="658"/>
      <c r="DD39" s="632">
        <v>150666</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15">
      <c r="B40" s="620" t="s">
        <v>331</v>
      </c>
      <c r="C40" s="621"/>
      <c r="D40" s="621"/>
      <c r="E40" s="621"/>
      <c r="F40" s="621"/>
      <c r="G40" s="621"/>
      <c r="H40" s="621"/>
      <c r="I40" s="621"/>
      <c r="J40" s="621"/>
      <c r="K40" s="621"/>
      <c r="L40" s="621"/>
      <c r="M40" s="621"/>
      <c r="N40" s="621"/>
      <c r="O40" s="621"/>
      <c r="P40" s="621"/>
      <c r="Q40" s="622"/>
      <c r="R40" s="623">
        <v>16404</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44"/>
      <c r="BE40" s="644"/>
      <c r="BF40" s="669"/>
      <c r="BG40" s="673" t="s">
        <v>333</v>
      </c>
      <c r="BH40" s="674"/>
      <c r="BI40" s="674"/>
      <c r="BJ40" s="674"/>
      <c r="BK40" s="674"/>
      <c r="BL40" s="223"/>
      <c r="BM40" s="621" t="s">
        <v>334</v>
      </c>
      <c r="BN40" s="621"/>
      <c r="BO40" s="621"/>
      <c r="BP40" s="621"/>
      <c r="BQ40" s="621"/>
      <c r="BR40" s="621"/>
      <c r="BS40" s="621"/>
      <c r="BT40" s="621"/>
      <c r="BU40" s="622"/>
      <c r="BV40" s="623">
        <v>79</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9576</v>
      </c>
      <c r="CS40" s="624"/>
      <c r="CT40" s="624"/>
      <c r="CU40" s="624"/>
      <c r="CV40" s="624"/>
      <c r="CW40" s="624"/>
      <c r="CX40" s="624"/>
      <c r="CY40" s="625"/>
      <c r="CZ40" s="628">
        <v>0.2</v>
      </c>
      <c r="DA40" s="656"/>
      <c r="DB40" s="656"/>
      <c r="DC40" s="658"/>
      <c r="DD40" s="632">
        <v>95</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15">
      <c r="B41" s="646" t="s">
        <v>336</v>
      </c>
      <c r="C41" s="647"/>
      <c r="D41" s="647"/>
      <c r="E41" s="647"/>
      <c r="F41" s="647"/>
      <c r="G41" s="647"/>
      <c r="H41" s="647"/>
      <c r="I41" s="647"/>
      <c r="J41" s="647"/>
      <c r="K41" s="647"/>
      <c r="L41" s="647"/>
      <c r="M41" s="647"/>
      <c r="N41" s="647"/>
      <c r="O41" s="647"/>
      <c r="P41" s="647"/>
      <c r="Q41" s="648"/>
      <c r="R41" s="695">
        <v>5846222</v>
      </c>
      <c r="S41" s="696"/>
      <c r="T41" s="696"/>
      <c r="U41" s="696"/>
      <c r="V41" s="696"/>
      <c r="W41" s="696"/>
      <c r="X41" s="696"/>
      <c r="Y41" s="700"/>
      <c r="Z41" s="701">
        <v>100</v>
      </c>
      <c r="AA41" s="701"/>
      <c r="AB41" s="701"/>
      <c r="AC41" s="701"/>
      <c r="AD41" s="702">
        <v>2581518</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82316</v>
      </c>
      <c r="BA41" s="624"/>
      <c r="BB41" s="624"/>
      <c r="BC41" s="624"/>
      <c r="BD41" s="644"/>
      <c r="BE41" s="644"/>
      <c r="BF41" s="669"/>
      <c r="BG41" s="673"/>
      <c r="BH41" s="674"/>
      <c r="BI41" s="674"/>
      <c r="BJ41" s="674"/>
      <c r="BK41" s="674"/>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243225</v>
      </c>
      <c r="BA42" s="696"/>
      <c r="BB42" s="696"/>
      <c r="BC42" s="696"/>
      <c r="BD42" s="682"/>
      <c r="BE42" s="682"/>
      <c r="BF42" s="684"/>
      <c r="BG42" s="675"/>
      <c r="BH42" s="676"/>
      <c r="BI42" s="676"/>
      <c r="BJ42" s="676"/>
      <c r="BK42" s="676"/>
      <c r="BL42" s="224"/>
      <c r="BM42" s="647" t="s">
        <v>341</v>
      </c>
      <c r="BN42" s="647"/>
      <c r="BO42" s="647"/>
      <c r="BP42" s="647"/>
      <c r="BQ42" s="647"/>
      <c r="BR42" s="647"/>
      <c r="BS42" s="647"/>
      <c r="BT42" s="647"/>
      <c r="BU42" s="648"/>
      <c r="BV42" s="695">
        <v>398</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734177</v>
      </c>
      <c r="CS42" s="644"/>
      <c r="CT42" s="644"/>
      <c r="CU42" s="644"/>
      <c r="CV42" s="644"/>
      <c r="CW42" s="644"/>
      <c r="CX42" s="644"/>
      <c r="CY42" s="645"/>
      <c r="CZ42" s="628">
        <v>13.4</v>
      </c>
      <c r="DA42" s="656"/>
      <c r="DB42" s="656"/>
      <c r="DC42" s="658"/>
      <c r="DD42" s="632">
        <v>64477</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343</v>
      </c>
      <c r="CD43" s="620" t="s">
        <v>344</v>
      </c>
      <c r="CE43" s="621"/>
      <c r="CF43" s="621"/>
      <c r="CG43" s="621"/>
      <c r="CH43" s="621"/>
      <c r="CI43" s="621"/>
      <c r="CJ43" s="621"/>
      <c r="CK43" s="621"/>
      <c r="CL43" s="621"/>
      <c r="CM43" s="621"/>
      <c r="CN43" s="621"/>
      <c r="CO43" s="621"/>
      <c r="CP43" s="621"/>
      <c r="CQ43" s="622"/>
      <c r="CR43" s="623">
        <v>2020</v>
      </c>
      <c r="CS43" s="644"/>
      <c r="CT43" s="644"/>
      <c r="CU43" s="644"/>
      <c r="CV43" s="644"/>
      <c r="CW43" s="644"/>
      <c r="CX43" s="644"/>
      <c r="CY43" s="645"/>
      <c r="CZ43" s="628">
        <v>0</v>
      </c>
      <c r="DA43" s="656"/>
      <c r="DB43" s="656"/>
      <c r="DC43" s="658"/>
      <c r="DD43" s="632">
        <v>2020</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734177</v>
      </c>
      <c r="CS44" s="624"/>
      <c r="CT44" s="624"/>
      <c r="CU44" s="624"/>
      <c r="CV44" s="624"/>
      <c r="CW44" s="624"/>
      <c r="CX44" s="624"/>
      <c r="CY44" s="625"/>
      <c r="CZ44" s="628">
        <v>13.4</v>
      </c>
      <c r="DA44" s="629"/>
      <c r="DB44" s="629"/>
      <c r="DC44" s="635"/>
      <c r="DD44" s="632">
        <v>64477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127740</v>
      </c>
      <c r="CS45" s="644"/>
      <c r="CT45" s="644"/>
      <c r="CU45" s="644"/>
      <c r="CV45" s="644"/>
      <c r="CW45" s="644"/>
      <c r="CX45" s="644"/>
      <c r="CY45" s="645"/>
      <c r="CZ45" s="628">
        <v>2.2999999999999998</v>
      </c>
      <c r="DA45" s="656"/>
      <c r="DB45" s="656"/>
      <c r="DC45" s="658"/>
      <c r="DD45" s="632">
        <v>1115</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3"/>
      <c r="CE46" s="664"/>
      <c r="CF46" s="620" t="s">
        <v>349</v>
      </c>
      <c r="CG46" s="621"/>
      <c r="CH46" s="621"/>
      <c r="CI46" s="621"/>
      <c r="CJ46" s="621"/>
      <c r="CK46" s="621"/>
      <c r="CL46" s="621"/>
      <c r="CM46" s="621"/>
      <c r="CN46" s="621"/>
      <c r="CO46" s="621"/>
      <c r="CP46" s="621"/>
      <c r="CQ46" s="622"/>
      <c r="CR46" s="623">
        <v>599117</v>
      </c>
      <c r="CS46" s="624"/>
      <c r="CT46" s="624"/>
      <c r="CU46" s="624"/>
      <c r="CV46" s="624"/>
      <c r="CW46" s="624"/>
      <c r="CX46" s="624"/>
      <c r="CY46" s="625"/>
      <c r="CZ46" s="628">
        <v>10.9</v>
      </c>
      <c r="DA46" s="629"/>
      <c r="DB46" s="629"/>
      <c r="DC46" s="635"/>
      <c r="DD46" s="632">
        <v>60042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3"/>
      <c r="CE47" s="664"/>
      <c r="CF47" s="620" t="s">
        <v>350</v>
      </c>
      <c r="CG47" s="621"/>
      <c r="CH47" s="621"/>
      <c r="CI47" s="621"/>
      <c r="CJ47" s="621"/>
      <c r="CK47" s="621"/>
      <c r="CL47" s="621"/>
      <c r="CM47" s="621"/>
      <c r="CN47" s="621"/>
      <c r="CO47" s="621"/>
      <c r="CP47" s="621"/>
      <c r="CQ47" s="622"/>
      <c r="CR47" s="623" t="s">
        <v>122</v>
      </c>
      <c r="CS47" s="644"/>
      <c r="CT47" s="644"/>
      <c r="CU47" s="644"/>
      <c r="CV47" s="644"/>
      <c r="CW47" s="644"/>
      <c r="CX47" s="644"/>
      <c r="CY47" s="645"/>
      <c r="CZ47" s="628" t="s">
        <v>122</v>
      </c>
      <c r="DA47" s="656"/>
      <c r="DB47" s="656"/>
      <c r="DC47" s="658"/>
      <c r="DD47" s="632" t="s">
        <v>122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6" t="s">
        <v>352</v>
      </c>
      <c r="CE49" s="647"/>
      <c r="CF49" s="647"/>
      <c r="CG49" s="647"/>
      <c r="CH49" s="647"/>
      <c r="CI49" s="647"/>
      <c r="CJ49" s="647"/>
      <c r="CK49" s="647"/>
      <c r="CL49" s="647"/>
      <c r="CM49" s="647"/>
      <c r="CN49" s="647"/>
      <c r="CO49" s="647"/>
      <c r="CP49" s="647"/>
      <c r="CQ49" s="648"/>
      <c r="CR49" s="695">
        <v>5492321</v>
      </c>
      <c r="CS49" s="682"/>
      <c r="CT49" s="682"/>
      <c r="CU49" s="682"/>
      <c r="CV49" s="682"/>
      <c r="CW49" s="682"/>
      <c r="CX49" s="682"/>
      <c r="CY49" s="711"/>
      <c r="CZ49" s="703">
        <v>100</v>
      </c>
      <c r="DA49" s="712"/>
      <c r="DB49" s="712"/>
      <c r="DC49" s="713"/>
      <c r="DD49" s="714">
        <v>3236896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Z+PXA0GAKMGNX8VNgKxGdAm5dMhl+8aXfZvmkbzaesbOLW/ts3EL0ee94uPvxBJA2jY5hjAs8w4YXbNQR+S56A==" saltValue="sg3Qi4O5v93vJ+/vxexd0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375</v>
      </c>
      <c r="C7" s="750"/>
      <c r="D7" s="750"/>
      <c r="E7" s="750"/>
      <c r="F7" s="750"/>
      <c r="G7" s="750"/>
      <c r="H7" s="750"/>
      <c r="I7" s="750"/>
      <c r="J7" s="750"/>
      <c r="K7" s="750"/>
      <c r="L7" s="750"/>
      <c r="M7" s="750"/>
      <c r="N7" s="750"/>
      <c r="O7" s="750"/>
      <c r="P7" s="751"/>
      <c r="Q7" s="752">
        <v>6022</v>
      </c>
      <c r="R7" s="753"/>
      <c r="S7" s="753"/>
      <c r="T7" s="753"/>
      <c r="U7" s="753"/>
      <c r="V7" s="753">
        <v>5669</v>
      </c>
      <c r="W7" s="753"/>
      <c r="X7" s="753"/>
      <c r="Y7" s="753"/>
      <c r="Z7" s="753"/>
      <c r="AA7" s="753">
        <v>354</v>
      </c>
      <c r="AB7" s="753"/>
      <c r="AC7" s="753"/>
      <c r="AD7" s="753"/>
      <c r="AE7" s="754"/>
      <c r="AF7" s="755">
        <v>332</v>
      </c>
      <c r="AG7" s="756"/>
      <c r="AH7" s="756"/>
      <c r="AI7" s="756"/>
      <c r="AJ7" s="757"/>
      <c r="AK7" s="758">
        <v>663</v>
      </c>
      <c r="AL7" s="759"/>
      <c r="AM7" s="759"/>
      <c r="AN7" s="759"/>
      <c r="AO7" s="759"/>
      <c r="AP7" s="759">
        <v>2318</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15">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377</v>
      </c>
      <c r="B23" s="789" t="s">
        <v>378</v>
      </c>
      <c r="C23" s="790"/>
      <c r="D23" s="790"/>
      <c r="E23" s="790"/>
      <c r="F23" s="790"/>
      <c r="G23" s="790"/>
      <c r="H23" s="790"/>
      <c r="I23" s="790"/>
      <c r="J23" s="790"/>
      <c r="K23" s="790"/>
      <c r="L23" s="790"/>
      <c r="M23" s="790"/>
      <c r="N23" s="790"/>
      <c r="O23" s="790"/>
      <c r="P23" s="791"/>
      <c r="Q23" s="792">
        <v>5846</v>
      </c>
      <c r="R23" s="793"/>
      <c r="S23" s="793"/>
      <c r="T23" s="793"/>
      <c r="U23" s="793"/>
      <c r="V23" s="793">
        <v>5492</v>
      </c>
      <c r="W23" s="793"/>
      <c r="X23" s="793"/>
      <c r="Y23" s="793"/>
      <c r="Z23" s="793"/>
      <c r="AA23" s="793">
        <v>354</v>
      </c>
      <c r="AB23" s="793"/>
      <c r="AC23" s="793"/>
      <c r="AD23" s="793"/>
      <c r="AE23" s="794"/>
      <c r="AF23" s="795">
        <v>332</v>
      </c>
      <c r="AG23" s="793"/>
      <c r="AH23" s="793"/>
      <c r="AI23" s="793"/>
      <c r="AJ23" s="796"/>
      <c r="AK23" s="797"/>
      <c r="AL23" s="798"/>
      <c r="AM23" s="798"/>
      <c r="AN23" s="798"/>
      <c r="AO23" s="798"/>
      <c r="AP23" s="793">
        <v>2318</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389</v>
      </c>
      <c r="C28" s="750"/>
      <c r="D28" s="750"/>
      <c r="E28" s="750"/>
      <c r="F28" s="750"/>
      <c r="G28" s="750"/>
      <c r="H28" s="750"/>
      <c r="I28" s="750"/>
      <c r="J28" s="750"/>
      <c r="K28" s="750"/>
      <c r="L28" s="750"/>
      <c r="M28" s="750"/>
      <c r="N28" s="750"/>
      <c r="O28" s="750"/>
      <c r="P28" s="751"/>
      <c r="Q28" s="822">
        <v>875</v>
      </c>
      <c r="R28" s="823"/>
      <c r="S28" s="823"/>
      <c r="T28" s="823"/>
      <c r="U28" s="823"/>
      <c r="V28" s="823">
        <v>872</v>
      </c>
      <c r="W28" s="823"/>
      <c r="X28" s="823"/>
      <c r="Y28" s="823"/>
      <c r="Z28" s="823"/>
      <c r="AA28" s="823">
        <v>3</v>
      </c>
      <c r="AB28" s="823"/>
      <c r="AC28" s="823"/>
      <c r="AD28" s="823"/>
      <c r="AE28" s="824"/>
      <c r="AF28" s="825">
        <v>3</v>
      </c>
      <c r="AG28" s="823"/>
      <c r="AH28" s="823"/>
      <c r="AI28" s="823"/>
      <c r="AJ28" s="826"/>
      <c r="AK28" s="827">
        <v>101</v>
      </c>
      <c r="AL28" s="828"/>
      <c r="AM28" s="828"/>
      <c r="AN28" s="828"/>
      <c r="AO28" s="828"/>
      <c r="AP28" s="828" t="s">
        <v>546</v>
      </c>
      <c r="AQ28" s="828"/>
      <c r="AR28" s="828"/>
      <c r="AS28" s="828"/>
      <c r="AT28" s="828"/>
      <c r="AU28" s="828" t="s">
        <v>546</v>
      </c>
      <c r="AV28" s="828"/>
      <c r="AW28" s="828"/>
      <c r="AX28" s="828"/>
      <c r="AY28" s="828"/>
      <c r="AZ28" s="829" t="s">
        <v>546</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390</v>
      </c>
      <c r="C29" s="781"/>
      <c r="D29" s="781"/>
      <c r="E29" s="781"/>
      <c r="F29" s="781"/>
      <c r="G29" s="781"/>
      <c r="H29" s="781"/>
      <c r="I29" s="781"/>
      <c r="J29" s="781"/>
      <c r="K29" s="781"/>
      <c r="L29" s="781"/>
      <c r="M29" s="781"/>
      <c r="N29" s="781"/>
      <c r="O29" s="781"/>
      <c r="P29" s="782"/>
      <c r="Q29" s="783">
        <v>713</v>
      </c>
      <c r="R29" s="784"/>
      <c r="S29" s="784"/>
      <c r="T29" s="784"/>
      <c r="U29" s="784"/>
      <c r="V29" s="784">
        <v>704</v>
      </c>
      <c r="W29" s="784"/>
      <c r="X29" s="784"/>
      <c r="Y29" s="784"/>
      <c r="Z29" s="784"/>
      <c r="AA29" s="784">
        <v>9</v>
      </c>
      <c r="AB29" s="784"/>
      <c r="AC29" s="784"/>
      <c r="AD29" s="784"/>
      <c r="AE29" s="785"/>
      <c r="AF29" s="786">
        <v>9</v>
      </c>
      <c r="AG29" s="787"/>
      <c r="AH29" s="787"/>
      <c r="AI29" s="787"/>
      <c r="AJ29" s="788"/>
      <c r="AK29" s="834">
        <v>139</v>
      </c>
      <c r="AL29" s="830"/>
      <c r="AM29" s="830"/>
      <c r="AN29" s="830"/>
      <c r="AO29" s="830"/>
      <c r="AP29" s="830" t="s">
        <v>547</v>
      </c>
      <c r="AQ29" s="830"/>
      <c r="AR29" s="830"/>
      <c r="AS29" s="830"/>
      <c r="AT29" s="830"/>
      <c r="AU29" s="830" t="s">
        <v>546</v>
      </c>
      <c r="AV29" s="830"/>
      <c r="AW29" s="830"/>
      <c r="AX29" s="830"/>
      <c r="AY29" s="830"/>
      <c r="AZ29" s="831" t="s">
        <v>546</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391</v>
      </c>
      <c r="C30" s="781"/>
      <c r="D30" s="781"/>
      <c r="E30" s="781"/>
      <c r="F30" s="781"/>
      <c r="G30" s="781"/>
      <c r="H30" s="781"/>
      <c r="I30" s="781"/>
      <c r="J30" s="781"/>
      <c r="K30" s="781"/>
      <c r="L30" s="781"/>
      <c r="M30" s="781"/>
      <c r="N30" s="781"/>
      <c r="O30" s="781"/>
      <c r="P30" s="782"/>
      <c r="Q30" s="783">
        <v>82</v>
      </c>
      <c r="R30" s="784"/>
      <c r="S30" s="784"/>
      <c r="T30" s="784"/>
      <c r="U30" s="784"/>
      <c r="V30" s="784">
        <v>82</v>
      </c>
      <c r="W30" s="784"/>
      <c r="X30" s="784"/>
      <c r="Y30" s="784"/>
      <c r="Z30" s="784"/>
      <c r="AA30" s="784" t="s">
        <v>546</v>
      </c>
      <c r="AB30" s="784"/>
      <c r="AC30" s="784"/>
      <c r="AD30" s="784"/>
      <c r="AE30" s="785"/>
      <c r="AF30" s="786" t="s">
        <v>122</v>
      </c>
      <c r="AG30" s="787"/>
      <c r="AH30" s="787"/>
      <c r="AI30" s="787"/>
      <c r="AJ30" s="788"/>
      <c r="AK30" s="834">
        <v>26</v>
      </c>
      <c r="AL30" s="830"/>
      <c r="AM30" s="830"/>
      <c r="AN30" s="830"/>
      <c r="AO30" s="830"/>
      <c r="AP30" s="830" t="s">
        <v>546</v>
      </c>
      <c r="AQ30" s="830"/>
      <c r="AR30" s="830"/>
      <c r="AS30" s="830"/>
      <c r="AT30" s="830"/>
      <c r="AU30" s="830" t="s">
        <v>546</v>
      </c>
      <c r="AV30" s="830"/>
      <c r="AW30" s="830"/>
      <c r="AX30" s="830"/>
      <c r="AY30" s="830"/>
      <c r="AZ30" s="831" t="s">
        <v>546</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392</v>
      </c>
      <c r="C31" s="781"/>
      <c r="D31" s="781"/>
      <c r="E31" s="781"/>
      <c r="F31" s="781"/>
      <c r="G31" s="781"/>
      <c r="H31" s="781"/>
      <c r="I31" s="781"/>
      <c r="J31" s="781"/>
      <c r="K31" s="781"/>
      <c r="L31" s="781"/>
      <c r="M31" s="781"/>
      <c r="N31" s="781"/>
      <c r="O31" s="781"/>
      <c r="P31" s="782"/>
      <c r="Q31" s="783">
        <v>480</v>
      </c>
      <c r="R31" s="784"/>
      <c r="S31" s="784"/>
      <c r="T31" s="784"/>
      <c r="U31" s="784"/>
      <c r="V31" s="784">
        <v>487</v>
      </c>
      <c r="W31" s="784"/>
      <c r="X31" s="784"/>
      <c r="Y31" s="784"/>
      <c r="Z31" s="784"/>
      <c r="AA31" s="784">
        <v>-7</v>
      </c>
      <c r="AB31" s="784"/>
      <c r="AC31" s="784"/>
      <c r="AD31" s="784"/>
      <c r="AE31" s="785"/>
      <c r="AF31" s="786">
        <v>293</v>
      </c>
      <c r="AG31" s="787"/>
      <c r="AH31" s="787"/>
      <c r="AI31" s="787"/>
      <c r="AJ31" s="788"/>
      <c r="AK31" s="834">
        <v>94</v>
      </c>
      <c r="AL31" s="830"/>
      <c r="AM31" s="830"/>
      <c r="AN31" s="830"/>
      <c r="AO31" s="830"/>
      <c r="AP31" s="830">
        <v>906</v>
      </c>
      <c r="AQ31" s="830"/>
      <c r="AR31" s="830"/>
      <c r="AS31" s="830"/>
      <c r="AT31" s="830"/>
      <c r="AU31" s="830">
        <v>499</v>
      </c>
      <c r="AV31" s="830"/>
      <c r="AW31" s="830"/>
      <c r="AX31" s="830"/>
      <c r="AY31" s="830"/>
      <c r="AZ31" s="831" t="s">
        <v>546</v>
      </c>
      <c r="BA31" s="831"/>
      <c r="BB31" s="831"/>
      <c r="BC31" s="831"/>
      <c r="BD31" s="831"/>
      <c r="BE31" s="832" t="s">
        <v>393</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394</v>
      </c>
      <c r="C32" s="781"/>
      <c r="D32" s="781"/>
      <c r="E32" s="781"/>
      <c r="F32" s="781"/>
      <c r="G32" s="781"/>
      <c r="H32" s="781"/>
      <c r="I32" s="781"/>
      <c r="J32" s="781"/>
      <c r="K32" s="781"/>
      <c r="L32" s="781"/>
      <c r="M32" s="781"/>
      <c r="N32" s="781"/>
      <c r="O32" s="781"/>
      <c r="P32" s="782"/>
      <c r="Q32" s="783">
        <v>481</v>
      </c>
      <c r="R32" s="784"/>
      <c r="S32" s="784"/>
      <c r="T32" s="784"/>
      <c r="U32" s="784"/>
      <c r="V32" s="784">
        <v>398</v>
      </c>
      <c r="W32" s="784"/>
      <c r="X32" s="784"/>
      <c r="Y32" s="784"/>
      <c r="Z32" s="784"/>
      <c r="AA32" s="784">
        <v>83</v>
      </c>
      <c r="AB32" s="784"/>
      <c r="AC32" s="784"/>
      <c r="AD32" s="784"/>
      <c r="AE32" s="785"/>
      <c r="AF32" s="786">
        <v>73</v>
      </c>
      <c r="AG32" s="787"/>
      <c r="AH32" s="787"/>
      <c r="AI32" s="787"/>
      <c r="AJ32" s="788"/>
      <c r="AK32" s="834">
        <v>120</v>
      </c>
      <c r="AL32" s="830"/>
      <c r="AM32" s="830"/>
      <c r="AN32" s="830"/>
      <c r="AO32" s="830"/>
      <c r="AP32" s="830">
        <v>1178</v>
      </c>
      <c r="AQ32" s="830"/>
      <c r="AR32" s="830"/>
      <c r="AS32" s="830"/>
      <c r="AT32" s="830"/>
      <c r="AU32" s="830">
        <v>766</v>
      </c>
      <c r="AV32" s="830"/>
      <c r="AW32" s="830"/>
      <c r="AX32" s="830"/>
      <c r="AY32" s="830"/>
      <c r="AZ32" s="831" t="s">
        <v>546</v>
      </c>
      <c r="BA32" s="831"/>
      <c r="BB32" s="831"/>
      <c r="BC32" s="831"/>
      <c r="BD32" s="831"/>
      <c r="BE32" s="832" t="s">
        <v>393</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378</v>
      </c>
      <c r="AG63" s="844"/>
      <c r="AH63" s="844"/>
      <c r="AI63" s="844"/>
      <c r="AJ63" s="845"/>
      <c r="AK63" s="846"/>
      <c r="AL63" s="841"/>
      <c r="AM63" s="841"/>
      <c r="AN63" s="841"/>
      <c r="AO63" s="841"/>
      <c r="AP63" s="844">
        <v>2084</v>
      </c>
      <c r="AQ63" s="844"/>
      <c r="AR63" s="844"/>
      <c r="AS63" s="844"/>
      <c r="AT63" s="844"/>
      <c r="AU63" s="844">
        <v>1265</v>
      </c>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15">
      <c r="A68" s="236">
        <v>1</v>
      </c>
      <c r="B68" s="869" t="s">
        <v>553</v>
      </c>
      <c r="C68" s="870"/>
      <c r="D68" s="870"/>
      <c r="E68" s="870"/>
      <c r="F68" s="870"/>
      <c r="G68" s="870"/>
      <c r="H68" s="870"/>
      <c r="I68" s="870"/>
      <c r="J68" s="870"/>
      <c r="K68" s="870"/>
      <c r="L68" s="870"/>
      <c r="M68" s="870"/>
      <c r="N68" s="870"/>
      <c r="O68" s="870"/>
      <c r="P68" s="871"/>
      <c r="Q68" s="872">
        <v>3586</v>
      </c>
      <c r="R68" s="866"/>
      <c r="S68" s="866"/>
      <c r="T68" s="866"/>
      <c r="U68" s="866"/>
      <c r="V68" s="866">
        <v>3131</v>
      </c>
      <c r="W68" s="866"/>
      <c r="X68" s="866"/>
      <c r="Y68" s="866"/>
      <c r="Z68" s="866"/>
      <c r="AA68" s="866">
        <v>455</v>
      </c>
      <c r="AB68" s="866"/>
      <c r="AC68" s="866"/>
      <c r="AD68" s="866"/>
      <c r="AE68" s="866"/>
      <c r="AF68" s="866">
        <v>455</v>
      </c>
      <c r="AG68" s="866"/>
      <c r="AH68" s="866"/>
      <c r="AI68" s="866"/>
      <c r="AJ68" s="866"/>
      <c r="AK68" s="866">
        <v>65</v>
      </c>
      <c r="AL68" s="866"/>
      <c r="AM68" s="866"/>
      <c r="AN68" s="866"/>
      <c r="AO68" s="866"/>
      <c r="AP68" s="866" t="s">
        <v>554</v>
      </c>
      <c r="AQ68" s="866"/>
      <c r="AR68" s="866"/>
      <c r="AS68" s="866"/>
      <c r="AT68" s="866"/>
      <c r="AU68" s="866" t="s">
        <v>554</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15">
      <c r="A69" s="238">
        <v>2</v>
      </c>
      <c r="B69" s="873" t="s">
        <v>557</v>
      </c>
      <c r="C69" s="874"/>
      <c r="D69" s="874"/>
      <c r="E69" s="874"/>
      <c r="F69" s="874"/>
      <c r="G69" s="874"/>
      <c r="H69" s="874"/>
      <c r="I69" s="874"/>
      <c r="J69" s="874"/>
      <c r="K69" s="874"/>
      <c r="L69" s="874"/>
      <c r="M69" s="874"/>
      <c r="N69" s="874"/>
      <c r="O69" s="874"/>
      <c r="P69" s="875"/>
      <c r="Q69" s="876">
        <v>39</v>
      </c>
      <c r="R69" s="830"/>
      <c r="S69" s="830"/>
      <c r="T69" s="830"/>
      <c r="U69" s="830"/>
      <c r="V69" s="830">
        <v>34</v>
      </c>
      <c r="W69" s="830"/>
      <c r="X69" s="830"/>
      <c r="Y69" s="830"/>
      <c r="Z69" s="830"/>
      <c r="AA69" s="830">
        <v>6</v>
      </c>
      <c r="AB69" s="830"/>
      <c r="AC69" s="830"/>
      <c r="AD69" s="830"/>
      <c r="AE69" s="830"/>
      <c r="AF69" s="830">
        <v>6</v>
      </c>
      <c r="AG69" s="830"/>
      <c r="AH69" s="830"/>
      <c r="AI69" s="830"/>
      <c r="AJ69" s="830"/>
      <c r="AK69" s="830">
        <v>4</v>
      </c>
      <c r="AL69" s="830"/>
      <c r="AM69" s="830"/>
      <c r="AN69" s="830"/>
      <c r="AO69" s="830"/>
      <c r="AP69" s="830">
        <v>0</v>
      </c>
      <c r="AQ69" s="830"/>
      <c r="AR69" s="830"/>
      <c r="AS69" s="830"/>
      <c r="AT69" s="830"/>
      <c r="AU69" s="830" t="s">
        <v>554</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15">
      <c r="A70" s="238">
        <v>3</v>
      </c>
      <c r="B70" s="873" t="s">
        <v>558</v>
      </c>
      <c r="C70" s="874"/>
      <c r="D70" s="874"/>
      <c r="E70" s="874"/>
      <c r="F70" s="874"/>
      <c r="G70" s="874"/>
      <c r="H70" s="874"/>
      <c r="I70" s="874"/>
      <c r="J70" s="874"/>
      <c r="K70" s="874"/>
      <c r="L70" s="874"/>
      <c r="M70" s="874"/>
      <c r="N70" s="874"/>
      <c r="O70" s="874"/>
      <c r="P70" s="875"/>
      <c r="Q70" s="876">
        <v>100</v>
      </c>
      <c r="R70" s="830"/>
      <c r="S70" s="830"/>
      <c r="T70" s="830"/>
      <c r="U70" s="830"/>
      <c r="V70" s="830">
        <v>88</v>
      </c>
      <c r="W70" s="830"/>
      <c r="X70" s="830"/>
      <c r="Y70" s="830"/>
      <c r="Z70" s="830"/>
      <c r="AA70" s="830">
        <v>12</v>
      </c>
      <c r="AB70" s="830"/>
      <c r="AC70" s="830"/>
      <c r="AD70" s="830"/>
      <c r="AE70" s="830"/>
      <c r="AF70" s="830">
        <v>12</v>
      </c>
      <c r="AG70" s="830"/>
      <c r="AH70" s="830"/>
      <c r="AI70" s="830"/>
      <c r="AJ70" s="830"/>
      <c r="AK70" s="830">
        <v>27</v>
      </c>
      <c r="AL70" s="830"/>
      <c r="AM70" s="830"/>
      <c r="AN70" s="830"/>
      <c r="AO70" s="830"/>
      <c r="AP70" s="830" t="s">
        <v>554</v>
      </c>
      <c r="AQ70" s="830"/>
      <c r="AR70" s="830"/>
      <c r="AS70" s="830"/>
      <c r="AT70" s="830"/>
      <c r="AU70" s="830" t="s">
        <v>554</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15">
      <c r="A71" s="238">
        <v>4</v>
      </c>
      <c r="B71" s="873" t="s">
        <v>559</v>
      </c>
      <c r="C71" s="874"/>
      <c r="D71" s="874"/>
      <c r="E71" s="874"/>
      <c r="F71" s="874"/>
      <c r="G71" s="874"/>
      <c r="H71" s="874"/>
      <c r="I71" s="874"/>
      <c r="J71" s="874"/>
      <c r="K71" s="874"/>
      <c r="L71" s="874"/>
      <c r="M71" s="874"/>
      <c r="N71" s="874"/>
      <c r="O71" s="874"/>
      <c r="P71" s="875"/>
      <c r="Q71" s="876">
        <v>39</v>
      </c>
      <c r="R71" s="830"/>
      <c r="S71" s="830"/>
      <c r="T71" s="830"/>
      <c r="U71" s="830"/>
      <c r="V71" s="830">
        <v>34</v>
      </c>
      <c r="W71" s="830"/>
      <c r="X71" s="830"/>
      <c r="Y71" s="830"/>
      <c r="Z71" s="830"/>
      <c r="AA71" s="830">
        <v>6</v>
      </c>
      <c r="AB71" s="830"/>
      <c r="AC71" s="830"/>
      <c r="AD71" s="830"/>
      <c r="AE71" s="830"/>
      <c r="AF71" s="830">
        <v>6</v>
      </c>
      <c r="AG71" s="830"/>
      <c r="AH71" s="830"/>
      <c r="AI71" s="830"/>
      <c r="AJ71" s="830"/>
      <c r="AK71" s="830" t="s">
        <v>554</v>
      </c>
      <c r="AL71" s="830"/>
      <c r="AM71" s="830"/>
      <c r="AN71" s="830"/>
      <c r="AO71" s="830"/>
      <c r="AP71" s="830" t="s">
        <v>554</v>
      </c>
      <c r="AQ71" s="830"/>
      <c r="AR71" s="830"/>
      <c r="AS71" s="830"/>
      <c r="AT71" s="830"/>
      <c r="AU71" s="830" t="s">
        <v>554</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15">
      <c r="A72" s="238">
        <v>5</v>
      </c>
      <c r="B72" s="873" t="s">
        <v>560</v>
      </c>
      <c r="C72" s="874"/>
      <c r="D72" s="874"/>
      <c r="E72" s="874"/>
      <c r="F72" s="874"/>
      <c r="G72" s="874"/>
      <c r="H72" s="874"/>
      <c r="I72" s="874"/>
      <c r="J72" s="874"/>
      <c r="K72" s="874"/>
      <c r="L72" s="874"/>
      <c r="M72" s="874"/>
      <c r="N72" s="874"/>
      <c r="O72" s="874"/>
      <c r="P72" s="875"/>
      <c r="Q72" s="876">
        <v>40</v>
      </c>
      <c r="R72" s="830"/>
      <c r="S72" s="830"/>
      <c r="T72" s="830"/>
      <c r="U72" s="830"/>
      <c r="V72" s="830">
        <v>37</v>
      </c>
      <c r="W72" s="830"/>
      <c r="X72" s="830"/>
      <c r="Y72" s="830"/>
      <c r="Z72" s="830"/>
      <c r="AA72" s="830">
        <v>3</v>
      </c>
      <c r="AB72" s="830"/>
      <c r="AC72" s="830"/>
      <c r="AD72" s="830"/>
      <c r="AE72" s="830"/>
      <c r="AF72" s="830">
        <v>3</v>
      </c>
      <c r="AG72" s="830"/>
      <c r="AH72" s="830"/>
      <c r="AI72" s="830"/>
      <c r="AJ72" s="830"/>
      <c r="AK72" s="830" t="s">
        <v>556</v>
      </c>
      <c r="AL72" s="830"/>
      <c r="AM72" s="830"/>
      <c r="AN72" s="830"/>
      <c r="AO72" s="830"/>
      <c r="AP72" s="830" t="s">
        <v>554</v>
      </c>
      <c r="AQ72" s="830"/>
      <c r="AR72" s="830"/>
      <c r="AS72" s="830"/>
      <c r="AT72" s="830"/>
      <c r="AU72" s="830" t="s">
        <v>554</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15">
      <c r="A73" s="238">
        <v>6</v>
      </c>
      <c r="B73" s="873" t="s">
        <v>561</v>
      </c>
      <c r="C73" s="874"/>
      <c r="D73" s="874"/>
      <c r="E73" s="874"/>
      <c r="F73" s="874"/>
      <c r="G73" s="874"/>
      <c r="H73" s="874"/>
      <c r="I73" s="874"/>
      <c r="J73" s="874"/>
      <c r="K73" s="874"/>
      <c r="L73" s="874"/>
      <c r="M73" s="874"/>
      <c r="N73" s="874"/>
      <c r="O73" s="874"/>
      <c r="P73" s="875"/>
      <c r="Q73" s="876">
        <v>34</v>
      </c>
      <c r="R73" s="830"/>
      <c r="S73" s="830"/>
      <c r="T73" s="830"/>
      <c r="U73" s="830"/>
      <c r="V73" s="830">
        <v>33</v>
      </c>
      <c r="W73" s="830"/>
      <c r="X73" s="830"/>
      <c r="Y73" s="830"/>
      <c r="Z73" s="830"/>
      <c r="AA73" s="830">
        <v>0</v>
      </c>
      <c r="AB73" s="830"/>
      <c r="AC73" s="830"/>
      <c r="AD73" s="830"/>
      <c r="AE73" s="830"/>
      <c r="AF73" s="830">
        <v>0</v>
      </c>
      <c r="AG73" s="830"/>
      <c r="AH73" s="830"/>
      <c r="AI73" s="830"/>
      <c r="AJ73" s="830"/>
      <c r="AK73" s="830">
        <v>1</v>
      </c>
      <c r="AL73" s="830"/>
      <c r="AM73" s="830"/>
      <c r="AN73" s="830"/>
      <c r="AO73" s="830"/>
      <c r="AP73" s="830" t="s">
        <v>554</v>
      </c>
      <c r="AQ73" s="830"/>
      <c r="AR73" s="830"/>
      <c r="AS73" s="830"/>
      <c r="AT73" s="830"/>
      <c r="AU73" s="830" t="s">
        <v>554</v>
      </c>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15">
      <c r="A74" s="238">
        <v>7</v>
      </c>
      <c r="B74" s="873" t="s">
        <v>562</v>
      </c>
      <c r="C74" s="874"/>
      <c r="D74" s="874"/>
      <c r="E74" s="874"/>
      <c r="F74" s="874"/>
      <c r="G74" s="874"/>
      <c r="H74" s="874"/>
      <c r="I74" s="874"/>
      <c r="J74" s="874"/>
      <c r="K74" s="874"/>
      <c r="L74" s="874"/>
      <c r="M74" s="874"/>
      <c r="N74" s="874"/>
      <c r="O74" s="874"/>
      <c r="P74" s="875"/>
      <c r="Q74" s="876">
        <v>713</v>
      </c>
      <c r="R74" s="830"/>
      <c r="S74" s="830"/>
      <c r="T74" s="830"/>
      <c r="U74" s="830"/>
      <c r="V74" s="830">
        <v>702</v>
      </c>
      <c r="W74" s="830"/>
      <c r="X74" s="830"/>
      <c r="Y74" s="830"/>
      <c r="Z74" s="830"/>
      <c r="AA74" s="830">
        <v>11</v>
      </c>
      <c r="AB74" s="830"/>
      <c r="AC74" s="830"/>
      <c r="AD74" s="830"/>
      <c r="AE74" s="830"/>
      <c r="AF74" s="830">
        <v>11</v>
      </c>
      <c r="AG74" s="830"/>
      <c r="AH74" s="830"/>
      <c r="AI74" s="830"/>
      <c r="AJ74" s="830"/>
      <c r="AK74" s="830">
        <v>10</v>
      </c>
      <c r="AL74" s="830"/>
      <c r="AM74" s="830"/>
      <c r="AN74" s="830"/>
      <c r="AO74" s="830"/>
      <c r="AP74" s="830">
        <v>153</v>
      </c>
      <c r="AQ74" s="830"/>
      <c r="AR74" s="830"/>
      <c r="AS74" s="830"/>
      <c r="AT74" s="830"/>
      <c r="AU74" s="830">
        <v>22</v>
      </c>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15">
      <c r="A75" s="238">
        <v>8</v>
      </c>
      <c r="B75" s="873" t="s">
        <v>563</v>
      </c>
      <c r="C75" s="874"/>
      <c r="D75" s="874"/>
      <c r="E75" s="874"/>
      <c r="F75" s="874"/>
      <c r="G75" s="874"/>
      <c r="H75" s="874"/>
      <c r="I75" s="874"/>
      <c r="J75" s="874"/>
      <c r="K75" s="874"/>
      <c r="L75" s="874"/>
      <c r="M75" s="874"/>
      <c r="N75" s="874"/>
      <c r="O75" s="874"/>
      <c r="P75" s="875"/>
      <c r="Q75" s="877">
        <v>391</v>
      </c>
      <c r="R75" s="878"/>
      <c r="S75" s="878"/>
      <c r="T75" s="878"/>
      <c r="U75" s="834"/>
      <c r="V75" s="879">
        <v>375</v>
      </c>
      <c r="W75" s="878"/>
      <c r="X75" s="878"/>
      <c r="Y75" s="878"/>
      <c r="Z75" s="834"/>
      <c r="AA75" s="879">
        <v>16</v>
      </c>
      <c r="AB75" s="878"/>
      <c r="AC75" s="878"/>
      <c r="AD75" s="878"/>
      <c r="AE75" s="834"/>
      <c r="AF75" s="879">
        <v>16</v>
      </c>
      <c r="AG75" s="878"/>
      <c r="AH75" s="878"/>
      <c r="AI75" s="878"/>
      <c r="AJ75" s="834"/>
      <c r="AK75" s="879" t="s">
        <v>554</v>
      </c>
      <c r="AL75" s="878"/>
      <c r="AM75" s="878"/>
      <c r="AN75" s="878"/>
      <c r="AO75" s="834"/>
      <c r="AP75" s="879" t="s">
        <v>554</v>
      </c>
      <c r="AQ75" s="878"/>
      <c r="AR75" s="878"/>
      <c r="AS75" s="878"/>
      <c r="AT75" s="834"/>
      <c r="AU75" s="879" t="s">
        <v>554</v>
      </c>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15">
      <c r="A76" s="238">
        <v>9</v>
      </c>
      <c r="B76" s="873" t="s">
        <v>564</v>
      </c>
      <c r="C76" s="874"/>
      <c r="D76" s="874"/>
      <c r="E76" s="874"/>
      <c r="F76" s="874"/>
      <c r="G76" s="874"/>
      <c r="H76" s="874"/>
      <c r="I76" s="874"/>
      <c r="J76" s="874"/>
      <c r="K76" s="874"/>
      <c r="L76" s="874"/>
      <c r="M76" s="874"/>
      <c r="N76" s="874"/>
      <c r="O76" s="874"/>
      <c r="P76" s="875"/>
      <c r="Q76" s="877">
        <v>82</v>
      </c>
      <c r="R76" s="878"/>
      <c r="S76" s="878"/>
      <c r="T76" s="878"/>
      <c r="U76" s="834"/>
      <c r="V76" s="879">
        <v>76</v>
      </c>
      <c r="W76" s="878"/>
      <c r="X76" s="878"/>
      <c r="Y76" s="878"/>
      <c r="Z76" s="834"/>
      <c r="AA76" s="879">
        <v>6</v>
      </c>
      <c r="AB76" s="878"/>
      <c r="AC76" s="878"/>
      <c r="AD76" s="878"/>
      <c r="AE76" s="834"/>
      <c r="AF76" s="879">
        <v>6</v>
      </c>
      <c r="AG76" s="878"/>
      <c r="AH76" s="878"/>
      <c r="AI76" s="878"/>
      <c r="AJ76" s="834"/>
      <c r="AK76" s="879" t="s">
        <v>554</v>
      </c>
      <c r="AL76" s="878"/>
      <c r="AM76" s="878"/>
      <c r="AN76" s="878"/>
      <c r="AO76" s="834"/>
      <c r="AP76" s="879" t="s">
        <v>555</v>
      </c>
      <c r="AQ76" s="878"/>
      <c r="AR76" s="878"/>
      <c r="AS76" s="878"/>
      <c r="AT76" s="834"/>
      <c r="AU76" s="879" t="s">
        <v>554</v>
      </c>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15">
      <c r="A77" s="238">
        <v>10</v>
      </c>
      <c r="B77" s="873" t="s">
        <v>565</v>
      </c>
      <c r="C77" s="874"/>
      <c r="D77" s="874"/>
      <c r="E77" s="874"/>
      <c r="F77" s="874"/>
      <c r="G77" s="874"/>
      <c r="H77" s="874"/>
      <c r="I77" s="874"/>
      <c r="J77" s="874"/>
      <c r="K77" s="874"/>
      <c r="L77" s="874"/>
      <c r="M77" s="874"/>
      <c r="N77" s="874"/>
      <c r="O77" s="874"/>
      <c r="P77" s="875"/>
      <c r="Q77" s="877">
        <v>184</v>
      </c>
      <c r="R77" s="878"/>
      <c r="S77" s="878"/>
      <c r="T77" s="878"/>
      <c r="U77" s="834"/>
      <c r="V77" s="879">
        <v>176</v>
      </c>
      <c r="W77" s="878"/>
      <c r="X77" s="878"/>
      <c r="Y77" s="878"/>
      <c r="Z77" s="834"/>
      <c r="AA77" s="879">
        <v>8</v>
      </c>
      <c r="AB77" s="878"/>
      <c r="AC77" s="878"/>
      <c r="AD77" s="878"/>
      <c r="AE77" s="834"/>
      <c r="AF77" s="879">
        <v>8</v>
      </c>
      <c r="AG77" s="878"/>
      <c r="AH77" s="878"/>
      <c r="AI77" s="878"/>
      <c r="AJ77" s="834"/>
      <c r="AK77" s="879" t="s">
        <v>555</v>
      </c>
      <c r="AL77" s="878"/>
      <c r="AM77" s="878"/>
      <c r="AN77" s="878"/>
      <c r="AO77" s="834"/>
      <c r="AP77" s="879" t="s">
        <v>554</v>
      </c>
      <c r="AQ77" s="878"/>
      <c r="AR77" s="878"/>
      <c r="AS77" s="878"/>
      <c r="AT77" s="834"/>
      <c r="AU77" s="879" t="s">
        <v>554</v>
      </c>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15">
      <c r="A78" s="238">
        <v>11</v>
      </c>
      <c r="B78" s="873" t="s">
        <v>566</v>
      </c>
      <c r="C78" s="874"/>
      <c r="D78" s="874"/>
      <c r="E78" s="874"/>
      <c r="F78" s="874"/>
      <c r="G78" s="874"/>
      <c r="H78" s="874"/>
      <c r="I78" s="874"/>
      <c r="J78" s="874"/>
      <c r="K78" s="874"/>
      <c r="L78" s="874"/>
      <c r="M78" s="874"/>
      <c r="N78" s="874"/>
      <c r="O78" s="874"/>
      <c r="P78" s="875"/>
      <c r="Q78" s="876">
        <v>188612</v>
      </c>
      <c r="R78" s="830"/>
      <c r="S78" s="830"/>
      <c r="T78" s="830"/>
      <c r="U78" s="830"/>
      <c r="V78" s="830">
        <v>182940</v>
      </c>
      <c r="W78" s="830"/>
      <c r="X78" s="830"/>
      <c r="Y78" s="830"/>
      <c r="Z78" s="830"/>
      <c r="AA78" s="830">
        <v>5672</v>
      </c>
      <c r="AB78" s="830"/>
      <c r="AC78" s="830"/>
      <c r="AD78" s="830"/>
      <c r="AE78" s="830"/>
      <c r="AF78" s="830">
        <v>5672</v>
      </c>
      <c r="AG78" s="830"/>
      <c r="AH78" s="830"/>
      <c r="AI78" s="830"/>
      <c r="AJ78" s="830"/>
      <c r="AK78" s="830">
        <v>2011</v>
      </c>
      <c r="AL78" s="830"/>
      <c r="AM78" s="830"/>
      <c r="AN78" s="830"/>
      <c r="AO78" s="830"/>
      <c r="AP78" s="830" t="s">
        <v>554</v>
      </c>
      <c r="AQ78" s="830"/>
      <c r="AR78" s="830"/>
      <c r="AS78" s="830"/>
      <c r="AT78" s="830"/>
      <c r="AU78" s="830" t="s">
        <v>554</v>
      </c>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15">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15">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15">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15">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15">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15">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15">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15">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15">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
      <c r="A88" s="240"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6195</v>
      </c>
      <c r="AG88" s="844"/>
      <c r="AH88" s="844"/>
      <c r="AI88" s="844"/>
      <c r="AJ88" s="844"/>
      <c r="AK88" s="841"/>
      <c r="AL88" s="841"/>
      <c r="AM88" s="841"/>
      <c r="AN88" s="841"/>
      <c r="AO88" s="841"/>
      <c r="AP88" s="844">
        <v>153</v>
      </c>
      <c r="AQ88" s="844"/>
      <c r="AR88" s="844"/>
      <c r="AS88" s="844"/>
      <c r="AT88" s="844"/>
      <c r="AU88" s="844">
        <v>22</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295</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295</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295</v>
      </c>
      <c r="DR109" s="893"/>
      <c r="DS109" s="893"/>
      <c r="DT109" s="893"/>
      <c r="DU109" s="894"/>
      <c r="DV109" s="892" t="s">
        <v>411</v>
      </c>
      <c r="DW109" s="893"/>
      <c r="DX109" s="893"/>
      <c r="DY109" s="893"/>
      <c r="DZ109" s="895"/>
    </row>
    <row r="110" spans="1:131" s="230"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229157</v>
      </c>
      <c r="AB110" s="900"/>
      <c r="AC110" s="900"/>
      <c r="AD110" s="900"/>
      <c r="AE110" s="901"/>
      <c r="AF110" s="902">
        <v>186287</v>
      </c>
      <c r="AG110" s="900"/>
      <c r="AH110" s="900"/>
      <c r="AI110" s="900"/>
      <c r="AJ110" s="901"/>
      <c r="AK110" s="902">
        <v>192444</v>
      </c>
      <c r="AL110" s="900"/>
      <c r="AM110" s="900"/>
      <c r="AN110" s="900"/>
      <c r="AO110" s="901"/>
      <c r="AP110" s="903">
        <v>8.8000000000000007</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2196728</v>
      </c>
      <c r="BR110" s="931"/>
      <c r="BS110" s="931"/>
      <c r="BT110" s="931"/>
      <c r="BU110" s="931"/>
      <c r="BV110" s="931">
        <v>2216271</v>
      </c>
      <c r="BW110" s="931"/>
      <c r="BX110" s="931"/>
      <c r="BY110" s="931"/>
      <c r="BZ110" s="931"/>
      <c r="CA110" s="931">
        <v>2317769</v>
      </c>
      <c r="CB110" s="931"/>
      <c r="CC110" s="931"/>
      <c r="CD110" s="931"/>
      <c r="CE110" s="931"/>
      <c r="CF110" s="944">
        <v>105.4</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1656564</v>
      </c>
      <c r="BR112" s="926"/>
      <c r="BS112" s="926"/>
      <c r="BT112" s="926"/>
      <c r="BU112" s="926"/>
      <c r="BV112" s="926">
        <v>1361810</v>
      </c>
      <c r="BW112" s="926"/>
      <c r="BX112" s="926"/>
      <c r="BY112" s="926"/>
      <c r="BZ112" s="926"/>
      <c r="CA112" s="926">
        <v>1265109</v>
      </c>
      <c r="CB112" s="926"/>
      <c r="CC112" s="926"/>
      <c r="CD112" s="926"/>
      <c r="CE112" s="926"/>
      <c r="CF112" s="920">
        <v>57.5</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178176</v>
      </c>
      <c r="AB113" s="938"/>
      <c r="AC113" s="938"/>
      <c r="AD113" s="938"/>
      <c r="AE113" s="939"/>
      <c r="AF113" s="940">
        <v>169641</v>
      </c>
      <c r="AG113" s="938"/>
      <c r="AH113" s="938"/>
      <c r="AI113" s="938"/>
      <c r="AJ113" s="939"/>
      <c r="AK113" s="940">
        <v>175474</v>
      </c>
      <c r="AL113" s="938"/>
      <c r="AM113" s="938"/>
      <c r="AN113" s="938"/>
      <c r="AO113" s="939"/>
      <c r="AP113" s="941">
        <v>8</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20419</v>
      </c>
      <c r="BR113" s="926"/>
      <c r="BS113" s="926"/>
      <c r="BT113" s="926"/>
      <c r="BU113" s="926"/>
      <c r="BV113" s="926">
        <v>18589</v>
      </c>
      <c r="BW113" s="926"/>
      <c r="BX113" s="926"/>
      <c r="BY113" s="926"/>
      <c r="BZ113" s="926"/>
      <c r="CA113" s="926">
        <v>22400</v>
      </c>
      <c r="CB113" s="926"/>
      <c r="CC113" s="926"/>
      <c r="CD113" s="926"/>
      <c r="CE113" s="926"/>
      <c r="CF113" s="920">
        <v>1</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3560</v>
      </c>
      <c r="AB114" s="959"/>
      <c r="AC114" s="959"/>
      <c r="AD114" s="959"/>
      <c r="AE114" s="960"/>
      <c r="AF114" s="961">
        <v>3518</v>
      </c>
      <c r="AG114" s="959"/>
      <c r="AH114" s="959"/>
      <c r="AI114" s="959"/>
      <c r="AJ114" s="960"/>
      <c r="AK114" s="961">
        <v>3496</v>
      </c>
      <c r="AL114" s="959"/>
      <c r="AM114" s="959"/>
      <c r="AN114" s="959"/>
      <c r="AO114" s="960"/>
      <c r="AP114" s="962">
        <v>0.2</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385401</v>
      </c>
      <c r="BR114" s="926"/>
      <c r="BS114" s="926"/>
      <c r="BT114" s="926"/>
      <c r="BU114" s="926"/>
      <c r="BV114" s="926">
        <v>404975</v>
      </c>
      <c r="BW114" s="926"/>
      <c r="BX114" s="926"/>
      <c r="BY114" s="926"/>
      <c r="BZ114" s="926"/>
      <c r="CA114" s="926">
        <v>496207</v>
      </c>
      <c r="CB114" s="926"/>
      <c r="CC114" s="926"/>
      <c r="CD114" s="926"/>
      <c r="CE114" s="926"/>
      <c r="CF114" s="920">
        <v>22.6</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v>13</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410893</v>
      </c>
      <c r="AB117" s="979"/>
      <c r="AC117" s="979"/>
      <c r="AD117" s="979"/>
      <c r="AE117" s="980"/>
      <c r="AF117" s="981">
        <v>359446</v>
      </c>
      <c r="AG117" s="979"/>
      <c r="AH117" s="979"/>
      <c r="AI117" s="979"/>
      <c r="AJ117" s="980"/>
      <c r="AK117" s="981">
        <v>371427</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295</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178</v>
      </c>
      <c r="BA119" s="251"/>
      <c r="BB119" s="251"/>
      <c r="BC119" s="251"/>
      <c r="BD119" s="251"/>
      <c r="BE119" s="251"/>
      <c r="BF119" s="251"/>
      <c r="BG119" s="251"/>
      <c r="BH119" s="251"/>
      <c r="BI119" s="251"/>
      <c r="BJ119" s="251"/>
      <c r="BK119" s="251"/>
      <c r="BL119" s="251"/>
      <c r="BM119" s="251"/>
      <c r="BN119" s="251"/>
      <c r="BO119" s="977" t="s">
        <v>441</v>
      </c>
      <c r="BP119" s="1005"/>
      <c r="BQ119" s="999">
        <v>4259112</v>
      </c>
      <c r="BR119" s="1000"/>
      <c r="BS119" s="1000"/>
      <c r="BT119" s="1000"/>
      <c r="BU119" s="1000"/>
      <c r="BV119" s="1000">
        <v>4001645</v>
      </c>
      <c r="BW119" s="1000"/>
      <c r="BX119" s="1000"/>
      <c r="BY119" s="1000"/>
      <c r="BZ119" s="1000"/>
      <c r="CA119" s="1000">
        <v>4101485</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30"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1982062</v>
      </c>
      <c r="BR120" s="931"/>
      <c r="BS120" s="931"/>
      <c r="BT120" s="931"/>
      <c r="BU120" s="931"/>
      <c r="BV120" s="931">
        <v>1889624</v>
      </c>
      <c r="BW120" s="931"/>
      <c r="BX120" s="931"/>
      <c r="BY120" s="931"/>
      <c r="BZ120" s="931"/>
      <c r="CA120" s="931">
        <v>1820787</v>
      </c>
      <c r="CB120" s="931"/>
      <c r="CC120" s="931"/>
      <c r="CD120" s="931"/>
      <c r="CE120" s="931"/>
      <c r="CF120" s="944">
        <v>82.8</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1062199</v>
      </c>
      <c r="DH120" s="931"/>
      <c r="DI120" s="931"/>
      <c r="DJ120" s="931"/>
      <c r="DK120" s="931"/>
      <c r="DL120" s="931">
        <v>840997</v>
      </c>
      <c r="DM120" s="931"/>
      <c r="DN120" s="931"/>
      <c r="DO120" s="931"/>
      <c r="DP120" s="931"/>
      <c r="DQ120" s="931">
        <v>765793</v>
      </c>
      <c r="DR120" s="931"/>
      <c r="DS120" s="931"/>
      <c r="DT120" s="931"/>
      <c r="DU120" s="931"/>
      <c r="DV120" s="932">
        <v>34.799999999999997</v>
      </c>
      <c r="DW120" s="932"/>
      <c r="DX120" s="932"/>
      <c r="DY120" s="932"/>
      <c r="DZ120" s="933"/>
    </row>
    <row r="121" spans="1:130" s="230"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594365</v>
      </c>
      <c r="DH121" s="926"/>
      <c r="DI121" s="926"/>
      <c r="DJ121" s="926"/>
      <c r="DK121" s="926"/>
      <c r="DL121" s="926">
        <v>520813</v>
      </c>
      <c r="DM121" s="926"/>
      <c r="DN121" s="926"/>
      <c r="DO121" s="926"/>
      <c r="DP121" s="926"/>
      <c r="DQ121" s="926">
        <v>499316</v>
      </c>
      <c r="DR121" s="926"/>
      <c r="DS121" s="926"/>
      <c r="DT121" s="926"/>
      <c r="DU121" s="926"/>
      <c r="DV121" s="927">
        <v>22.7</v>
      </c>
      <c r="DW121" s="927"/>
      <c r="DX121" s="927"/>
      <c r="DY121" s="927"/>
      <c r="DZ121" s="928"/>
    </row>
    <row r="122" spans="1:130" s="230"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3241265</v>
      </c>
      <c r="BR122" s="1000"/>
      <c r="BS122" s="1000"/>
      <c r="BT122" s="1000"/>
      <c r="BU122" s="1000"/>
      <c r="BV122" s="1000">
        <v>3055044</v>
      </c>
      <c r="BW122" s="1000"/>
      <c r="BX122" s="1000"/>
      <c r="BY122" s="1000"/>
      <c r="BZ122" s="1000"/>
      <c r="CA122" s="1000">
        <v>2859280</v>
      </c>
      <c r="CB122" s="1000"/>
      <c r="CC122" s="1000"/>
      <c r="CD122" s="1000"/>
      <c r="CE122" s="1000"/>
      <c r="CF122" s="1017">
        <v>130</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30"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178</v>
      </c>
      <c r="BA123" s="251"/>
      <c r="BB123" s="251"/>
      <c r="BC123" s="251"/>
      <c r="BD123" s="251"/>
      <c r="BE123" s="251"/>
      <c r="BF123" s="251"/>
      <c r="BG123" s="251"/>
      <c r="BH123" s="251"/>
      <c r="BI123" s="251"/>
      <c r="BJ123" s="251"/>
      <c r="BK123" s="251"/>
      <c r="BL123" s="251"/>
      <c r="BM123" s="251"/>
      <c r="BN123" s="251"/>
      <c r="BO123" s="977" t="s">
        <v>449</v>
      </c>
      <c r="BP123" s="1005"/>
      <c r="BQ123" s="1063">
        <v>5223327</v>
      </c>
      <c r="BR123" s="1064"/>
      <c r="BS123" s="1064"/>
      <c r="BT123" s="1064"/>
      <c r="BU123" s="1064"/>
      <c r="BV123" s="1064">
        <v>4944668</v>
      </c>
      <c r="BW123" s="1064"/>
      <c r="BX123" s="1064"/>
      <c r="BY123" s="1064"/>
      <c r="BZ123" s="1064"/>
      <c r="CA123" s="1064">
        <v>4680067</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30"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32"/>
      <c r="AV127" s="232"/>
      <c r="AW127" s="232"/>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t="s">
        <v>122</v>
      </c>
      <c r="AB128" s="1046"/>
      <c r="AC128" s="1046"/>
      <c r="AD128" s="1046"/>
      <c r="AE128" s="1047"/>
      <c r="AF128" s="1048">
        <v>91</v>
      </c>
      <c r="AG128" s="1046"/>
      <c r="AH128" s="1046"/>
      <c r="AI128" s="1046"/>
      <c r="AJ128" s="1047"/>
      <c r="AK128" s="1048">
        <v>91</v>
      </c>
      <c r="AL128" s="1046"/>
      <c r="AM128" s="1046"/>
      <c r="AN128" s="1046"/>
      <c r="AO128" s="1047"/>
      <c r="AP128" s="1049"/>
      <c r="AQ128" s="1050"/>
      <c r="AR128" s="1050"/>
      <c r="AS128" s="1050"/>
      <c r="AT128" s="1051"/>
      <c r="AU128" s="232"/>
      <c r="AV128" s="232"/>
      <c r="AW128" s="232"/>
      <c r="AX128" s="896" t="s">
        <v>463</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30"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2578296</v>
      </c>
      <c r="AB129" s="959"/>
      <c r="AC129" s="959"/>
      <c r="AD129" s="959"/>
      <c r="AE129" s="960"/>
      <c r="AF129" s="961">
        <v>2507924</v>
      </c>
      <c r="AG129" s="959"/>
      <c r="AH129" s="959"/>
      <c r="AI129" s="959"/>
      <c r="AJ129" s="960"/>
      <c r="AK129" s="961">
        <v>2562450</v>
      </c>
      <c r="AL129" s="959"/>
      <c r="AM129" s="959"/>
      <c r="AN129" s="959"/>
      <c r="AO129" s="960"/>
      <c r="AP129" s="1073"/>
      <c r="AQ129" s="1074"/>
      <c r="AR129" s="1074"/>
      <c r="AS129" s="1074"/>
      <c r="AT129" s="1075"/>
      <c r="AU129" s="233"/>
      <c r="AV129" s="233"/>
      <c r="AW129" s="233"/>
      <c r="AX129" s="1065" t="s">
        <v>466</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382589</v>
      </c>
      <c r="AB130" s="959"/>
      <c r="AC130" s="959"/>
      <c r="AD130" s="959"/>
      <c r="AE130" s="960"/>
      <c r="AF130" s="961">
        <v>374451</v>
      </c>
      <c r="AG130" s="959"/>
      <c r="AH130" s="959"/>
      <c r="AI130" s="959"/>
      <c r="AJ130" s="960"/>
      <c r="AK130" s="961">
        <v>363606</v>
      </c>
      <c r="AL130" s="959"/>
      <c r="AM130" s="959"/>
      <c r="AN130" s="959"/>
      <c r="AO130" s="960"/>
      <c r="AP130" s="1073"/>
      <c r="AQ130" s="1074"/>
      <c r="AR130" s="1074"/>
      <c r="AS130" s="1074"/>
      <c r="AT130" s="1075"/>
      <c r="AU130" s="233"/>
      <c r="AV130" s="233"/>
      <c r="AW130" s="233"/>
      <c r="AX130" s="1065" t="s">
        <v>469</v>
      </c>
      <c r="AY130" s="923"/>
      <c r="AZ130" s="923"/>
      <c r="BA130" s="923"/>
      <c r="BB130" s="923"/>
      <c r="BC130" s="923"/>
      <c r="BD130" s="923"/>
      <c r="BE130" s="924"/>
      <c r="BF130" s="1101">
        <v>0.3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2195707</v>
      </c>
      <c r="AB131" s="986"/>
      <c r="AC131" s="986"/>
      <c r="AD131" s="986"/>
      <c r="AE131" s="987"/>
      <c r="AF131" s="985">
        <v>2133473</v>
      </c>
      <c r="AG131" s="986"/>
      <c r="AH131" s="986"/>
      <c r="AI131" s="986"/>
      <c r="AJ131" s="987"/>
      <c r="AK131" s="985">
        <v>2198844</v>
      </c>
      <c r="AL131" s="986"/>
      <c r="AM131" s="986"/>
      <c r="AN131" s="986"/>
      <c r="AO131" s="987"/>
      <c r="AP131" s="1110"/>
      <c r="AQ131" s="1111"/>
      <c r="AR131" s="1111"/>
      <c r="AS131" s="1111"/>
      <c r="AT131" s="1112"/>
      <c r="AU131" s="233"/>
      <c r="AV131" s="233"/>
      <c r="AW131" s="233"/>
      <c r="AX131" s="1083" t="s">
        <v>471</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1.2890608809999999</v>
      </c>
      <c r="AB132" s="1097"/>
      <c r="AC132" s="1097"/>
      <c r="AD132" s="1097"/>
      <c r="AE132" s="1098"/>
      <c r="AF132" s="1099">
        <v>-0.70757868000000002</v>
      </c>
      <c r="AG132" s="1097"/>
      <c r="AH132" s="1097"/>
      <c r="AI132" s="1097"/>
      <c r="AJ132" s="1098"/>
      <c r="AK132" s="1099">
        <v>0.35154835899999998</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2</v>
      </c>
      <c r="AB133" s="1080"/>
      <c r="AC133" s="1080"/>
      <c r="AD133" s="1080"/>
      <c r="AE133" s="1081"/>
      <c r="AF133" s="1079">
        <v>0.5</v>
      </c>
      <c r="AG133" s="1080"/>
      <c r="AH133" s="1080"/>
      <c r="AI133" s="1080"/>
      <c r="AJ133" s="1081"/>
      <c r="AK133" s="1079">
        <v>0.3</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z8EhpP4kGcAcHZZZOtkI5ilJXcK8JO878+apuaUoNkwkY62NsOXdkGVhKpvNr9BDZdRSoAQz5ZPUSxS9+YI3g==" saltValue="V201pNyGY4XzW83AK/1bQ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AoS/0o+L2OqNbwA2tYLDKsIzkIBb3dKHmWzhUb5lqv8+C7krs/qEZQK1nnA/4g/0jf4J/UnsOwsJ9ijDpqutQQ==" saltValue="no0eUTnBmQN1WqN2ERsQs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mMcbeNfq+YboHqjqjdxTNn/WT2M2+PE4Sb2SKggCHc5xPpV9aVp1JXzbKb0qqAbWUPXhOYA4s9O0pvouueaAQ==" saltValue="8w7DP2zUbMdNeUShZOnRA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478</v>
      </c>
      <c r="AP7" s="272"/>
      <c r="AQ7" s="273" t="s">
        <v>479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480</v>
      </c>
      <c r="AQ8" s="279" t="s">
        <v>481</v>
      </c>
      <c r="AR8" s="280" t="s">
        <v>482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483</v>
      </c>
      <c r="AL9" s="1117"/>
      <c r="AM9" s="1117"/>
      <c r="AN9" s="1118"/>
      <c r="AO9" s="281">
        <v>907456</v>
      </c>
      <c r="AP9" s="281">
        <v>126106</v>
      </c>
      <c r="AQ9" s="282">
        <v>143042</v>
      </c>
      <c r="AR9" s="283">
        <v>-11.8</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484</v>
      </c>
      <c r="AL10" s="1117"/>
      <c r="AM10" s="1117"/>
      <c r="AN10" s="1118"/>
      <c r="AO10" s="284">
        <v>41974</v>
      </c>
      <c r="AP10" s="284">
        <v>5833</v>
      </c>
      <c r="AQ10" s="285">
        <v>17233</v>
      </c>
      <c r="AR10" s="286">
        <v>-66.2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485</v>
      </c>
      <c r="AL11" s="1117"/>
      <c r="AM11" s="1117"/>
      <c r="AN11" s="1118"/>
      <c r="AO11" s="284">
        <v>25499</v>
      </c>
      <c r="AP11" s="284">
        <v>3543</v>
      </c>
      <c r="AQ11" s="285">
        <v>1297</v>
      </c>
      <c r="AR11" s="286">
        <v>173.2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486</v>
      </c>
      <c r="AL12" s="1117"/>
      <c r="AM12" s="1117"/>
      <c r="AN12" s="1118"/>
      <c r="AO12" s="284" t="s">
        <v>487</v>
      </c>
      <c r="AP12" s="284" t="s">
        <v>487</v>
      </c>
      <c r="AQ12" s="285" t="s">
        <v>487</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488</v>
      </c>
      <c r="AL13" s="1117"/>
      <c r="AM13" s="1117"/>
      <c r="AN13" s="1118"/>
      <c r="AO13" s="284">
        <v>56330</v>
      </c>
      <c r="AP13" s="284">
        <v>7828</v>
      </c>
      <c r="AQ13" s="285">
        <v>5542</v>
      </c>
      <c r="AR13" s="286">
        <v>41.2</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489</v>
      </c>
      <c r="AL14" s="1117"/>
      <c r="AM14" s="1117"/>
      <c r="AN14" s="1118"/>
      <c r="AO14" s="284">
        <v>2020</v>
      </c>
      <c r="AP14" s="284">
        <v>281</v>
      </c>
      <c r="AQ14" s="285">
        <v>2886</v>
      </c>
      <c r="AR14" s="286">
        <v>-90.3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490</v>
      </c>
      <c r="AL15" s="1120"/>
      <c r="AM15" s="1120"/>
      <c r="AN15" s="1121"/>
      <c r="AO15" s="284">
        <v>-55037</v>
      </c>
      <c r="AP15" s="284">
        <v>-7648</v>
      </c>
      <c r="AQ15" s="285">
        <v>-8856</v>
      </c>
      <c r="AR15" s="286">
        <v>-13.6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178</v>
      </c>
      <c r="AL16" s="1120"/>
      <c r="AM16" s="1120"/>
      <c r="AN16" s="1121"/>
      <c r="AO16" s="284">
        <v>978242</v>
      </c>
      <c r="AP16" s="284">
        <v>135942</v>
      </c>
      <c r="AQ16" s="285">
        <v>161143</v>
      </c>
      <c r="AR16" s="286">
        <v>-15.6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495</v>
      </c>
      <c r="AL21" s="1123"/>
      <c r="AM21" s="1123"/>
      <c r="AN21" s="1124"/>
      <c r="AO21" s="297">
        <v>11.81</v>
      </c>
      <c r="AP21" s="298">
        <v>14.02</v>
      </c>
      <c r="AQ21" s="299">
        <v>-2.21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496</v>
      </c>
      <c r="AL22" s="1123"/>
      <c r="AM22" s="1123"/>
      <c r="AN22" s="1124"/>
      <c r="AO22" s="302">
        <v>95.4</v>
      </c>
      <c r="AP22" s="303">
        <v>96.2</v>
      </c>
      <c r="AQ22" s="304">
        <v>-0.8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x14ac:dyDescent="0.15">
      <c r="A27" s="309"/>
      <c r="AO27" s="262"/>
      <c r="AP27" s="262"/>
      <c r="AQ27" s="262"/>
      <c r="AR27" s="262"/>
      <c r="AS27" s="262"/>
      <c r="AT27" s="262"/>
    </row>
    <row r="28" spans="1:46" ht="17.25" x14ac:dyDescent="0.15">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478</v>
      </c>
      <c r="AP30" s="272"/>
      <c r="AQ30" s="273" t="s">
        <v>479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480</v>
      </c>
      <c r="AQ31" s="279" t="s">
        <v>481</v>
      </c>
      <c r="AR31" s="280" t="s">
        <v>482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500</v>
      </c>
      <c r="AL32" s="1131"/>
      <c r="AM32" s="1131"/>
      <c r="AN32" s="1132"/>
      <c r="AO32" s="312">
        <v>192444</v>
      </c>
      <c r="AP32" s="312">
        <v>26743</v>
      </c>
      <c r="AQ32" s="313">
        <v>81691</v>
      </c>
      <c r="AR32" s="314">
        <v>-67.3</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501</v>
      </c>
      <c r="AL33" s="1131"/>
      <c r="AM33" s="1131"/>
      <c r="AN33" s="1132"/>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502</v>
      </c>
      <c r="AL34" s="1131"/>
      <c r="AM34" s="1131"/>
      <c r="AN34" s="1132"/>
      <c r="AO34" s="312" t="s">
        <v>487</v>
      </c>
      <c r="AP34" s="312" t="s">
        <v>487</v>
      </c>
      <c r="AQ34" s="313" t="s">
        <v>487</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503</v>
      </c>
      <c r="AL35" s="1131"/>
      <c r="AM35" s="1131"/>
      <c r="AN35" s="1132"/>
      <c r="AO35" s="312">
        <v>175474</v>
      </c>
      <c r="AP35" s="312">
        <v>24385</v>
      </c>
      <c r="AQ35" s="313">
        <v>27672</v>
      </c>
      <c r="AR35" s="314">
        <v>-11.9</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504</v>
      </c>
      <c r="AL36" s="1131"/>
      <c r="AM36" s="1131"/>
      <c r="AN36" s="1132"/>
      <c r="AO36" s="312">
        <v>3496</v>
      </c>
      <c r="AP36" s="312">
        <v>486</v>
      </c>
      <c r="AQ36" s="313">
        <v>4845</v>
      </c>
      <c r="AR36" s="314">
        <v>-90</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505</v>
      </c>
      <c r="AL37" s="1131"/>
      <c r="AM37" s="1131"/>
      <c r="AN37" s="1132"/>
      <c r="AO37" s="312" t="s">
        <v>487</v>
      </c>
      <c r="AP37" s="312" t="s">
        <v>487</v>
      </c>
      <c r="AQ37" s="313">
        <v>448</v>
      </c>
      <c r="AR37" s="314" t="s">
        <v>487</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506</v>
      </c>
      <c r="AL38" s="1134"/>
      <c r="AM38" s="1134"/>
      <c r="AN38" s="1135"/>
      <c r="AO38" s="315">
        <v>13</v>
      </c>
      <c r="AP38" s="315">
        <v>2</v>
      </c>
      <c r="AQ38" s="316">
        <v>4</v>
      </c>
      <c r="AR38" s="304">
        <v>-50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507</v>
      </c>
      <c r="AL39" s="1134"/>
      <c r="AM39" s="1134"/>
      <c r="AN39" s="1135"/>
      <c r="AO39" s="312">
        <v>-91</v>
      </c>
      <c r="AP39" s="312">
        <v>-13</v>
      </c>
      <c r="AQ39" s="313">
        <v>-1961</v>
      </c>
      <c r="AR39" s="314">
        <v>-99.3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508</v>
      </c>
      <c r="AL40" s="1131"/>
      <c r="AM40" s="1131"/>
      <c r="AN40" s="1132"/>
      <c r="AO40" s="312">
        <v>-363606</v>
      </c>
      <c r="AP40" s="312">
        <v>-50529</v>
      </c>
      <c r="AQ40" s="313">
        <v>-75713</v>
      </c>
      <c r="AR40" s="314">
        <v>-33.299999999999997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288</v>
      </c>
      <c r="AL41" s="1137"/>
      <c r="AM41" s="1137"/>
      <c r="AN41" s="1138"/>
      <c r="AO41" s="312">
        <v>7730</v>
      </c>
      <c r="AP41" s="312">
        <v>1074</v>
      </c>
      <c r="AQ41" s="313">
        <v>36985</v>
      </c>
      <c r="AR41" s="314">
        <v>-97.1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478</v>
      </c>
      <c r="AN49" s="1127" t="s">
        <v>511</v>
      </c>
      <c r="AO49" s="1128"/>
      <c r="AP49" s="1128"/>
      <c r="AQ49" s="1128"/>
      <c r="AR49" s="1129"/>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512</v>
      </c>
      <c r="AO50" s="329" t="s">
        <v>513</v>
      </c>
      <c r="AP50" s="330" t="s">
        <v>514</v>
      </c>
      <c r="AQ50" s="331" t="s">
        <v>515</v>
      </c>
      <c r="AR50" s="332" t="s">
        <v>516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828675</v>
      </c>
      <c r="AN51" s="334">
        <v>112531</v>
      </c>
      <c r="AO51" s="335">
        <v>147.4</v>
      </c>
      <c r="AP51" s="336">
        <v>126262</v>
      </c>
      <c r="AQ51" s="337">
        <v>10</v>
      </c>
      <c r="AR51" s="338">
        <v>137.4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664675</v>
      </c>
      <c r="AN52" s="342">
        <v>90260</v>
      </c>
      <c r="AO52" s="343">
        <v>147</v>
      </c>
      <c r="AP52" s="344">
        <v>56769</v>
      </c>
      <c r="AQ52" s="345">
        <v>2.1</v>
      </c>
      <c r="AR52" s="346">
        <v>144.9</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541925</v>
      </c>
      <c r="AN53" s="334">
        <v>73731</v>
      </c>
      <c r="AO53" s="335">
        <v>-34.5</v>
      </c>
      <c r="AP53" s="336">
        <v>126525</v>
      </c>
      <c r="AQ53" s="337">
        <v>0.2</v>
      </c>
      <c r="AR53" s="338">
        <v>-34.700000000000003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492834</v>
      </c>
      <c r="AN54" s="342">
        <v>67052</v>
      </c>
      <c r="AO54" s="343">
        <v>-25.7</v>
      </c>
      <c r="AP54" s="344">
        <v>67052</v>
      </c>
      <c r="AQ54" s="345">
        <v>18.100000000000001</v>
      </c>
      <c r="AR54" s="346">
        <v>-43.8</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1137227</v>
      </c>
      <c r="AN55" s="334">
        <v>156816</v>
      </c>
      <c r="AO55" s="335">
        <v>112.7</v>
      </c>
      <c r="AP55" s="336">
        <v>122054</v>
      </c>
      <c r="AQ55" s="337">
        <v>-3.5</v>
      </c>
      <c r="AR55" s="338">
        <v>116.2</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750583</v>
      </c>
      <c r="AN56" s="342">
        <v>103500</v>
      </c>
      <c r="AO56" s="343">
        <v>54.4</v>
      </c>
      <c r="AP56" s="344">
        <v>68298</v>
      </c>
      <c r="AQ56" s="345">
        <v>1.9</v>
      </c>
      <c r="AR56" s="346">
        <v>52.5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513144</v>
      </c>
      <c r="AN57" s="334">
        <v>71191</v>
      </c>
      <c r="AO57" s="335">
        <v>-54.6</v>
      </c>
      <c r="AP57" s="336">
        <v>111644</v>
      </c>
      <c r="AQ57" s="337">
        <v>-8.5</v>
      </c>
      <c r="AR57" s="338">
        <v>-46.1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382119</v>
      </c>
      <c r="AN58" s="342">
        <v>53013</v>
      </c>
      <c r="AO58" s="343">
        <v>-48.8</v>
      </c>
      <c r="AP58" s="344">
        <v>66606</v>
      </c>
      <c r="AQ58" s="345">
        <v>-2.5</v>
      </c>
      <c r="AR58" s="346">
        <v>-46.3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734177</v>
      </c>
      <c r="AN59" s="334">
        <v>102026</v>
      </c>
      <c r="AO59" s="335">
        <v>43.3</v>
      </c>
      <c r="AP59" s="336">
        <v>127917</v>
      </c>
      <c r="AQ59" s="337">
        <v>14.6</v>
      </c>
      <c r="AR59" s="338">
        <v>28.7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599117</v>
      </c>
      <c r="AN60" s="342">
        <v>83257</v>
      </c>
      <c r="AO60" s="343">
        <v>57.1</v>
      </c>
      <c r="AP60" s="344">
        <v>69746</v>
      </c>
      <c r="AQ60" s="345">
        <v>4.7</v>
      </c>
      <c r="AR60" s="346">
        <v>52.4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751030</v>
      </c>
      <c r="AN61" s="349">
        <v>103259</v>
      </c>
      <c r="AO61" s="350">
        <v>42.9</v>
      </c>
      <c r="AP61" s="351">
        <v>122880</v>
      </c>
      <c r="AQ61" s="352">
        <v>2.6</v>
      </c>
      <c r="AR61" s="338">
        <v>40.299999999999997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577866</v>
      </c>
      <c r="AN62" s="342">
        <v>79416</v>
      </c>
      <c r="AO62" s="343">
        <v>36.799999999999997</v>
      </c>
      <c r="AP62" s="344">
        <v>65694</v>
      </c>
      <c r="AQ62" s="345">
        <v>4.9000000000000004</v>
      </c>
      <c r="AR62" s="346">
        <v>31.9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uzxM/XflrgeRu0SF+Bl2SrsYFcPkwHYJqso4LAJZET8k4TbC+CJnwRwqnodIrBogObNVViRGtV7i5fGra6mu/g==" saltValue="4yjMn4PZ3ggFzMstkunP9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475</v>
      </c>
    </row>
    <row r="121" spans="125:125" ht="13.5" hidden="1" customHeight="1" x14ac:dyDescent="0.15">
      <c r="DU121" s="259"/>
    </row>
  </sheetData>
  <sheetProtection algorithmName="SHA-512" hashValue="ZXt0itFnMINTqewkV3seQloYEAVU6AOLYO1tYJihBvP7BF4mXamNkvaKuOUrENUpUarVtVTlpFEMTQ/Pui8UcQ==" saltValue="Udoyq3/RM+zV2o/SBmPjr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475</v>
      </c>
    </row>
  </sheetData>
  <sheetProtection algorithmName="SHA-512" hashValue="foTcEaGdRUp7SlE92kExOWdavGq+ZST9DPcGTRfjbrQAlyuiitka51u9mR6dtqCThxJOAF6UTFpRZpDpNsf6jQ==" saltValue="VQOHHLxFNhaBI1oaaIgU4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47.18</v>
      </c>
      <c r="G47" s="12">
        <v>28.85</v>
      </c>
      <c r="H47" s="12">
        <v>18.739999999999998</v>
      </c>
      <c r="I47" s="12">
        <v>20.81</v>
      </c>
      <c r="J47" s="13">
        <v>19.8</v>
      </c>
    </row>
    <row r="48" spans="2:10" ht="57.75" customHeight="1" x14ac:dyDescent="0.15">
      <c r="B48" s="14"/>
      <c r="C48" s="1141" t="s">
        <v>4</v>
      </c>
      <c r="D48" s="1141"/>
      <c r="E48" s="1142"/>
      <c r="F48" s="15">
        <v>1.88</v>
      </c>
      <c r="G48" s="16">
        <v>8.27</v>
      </c>
      <c r="H48" s="16">
        <v>6.74</v>
      </c>
      <c r="I48" s="16">
        <v>11.12</v>
      </c>
      <c r="J48" s="17">
        <v>12.95</v>
      </c>
    </row>
    <row r="49" spans="2:10" ht="57.75" customHeight="1" thickBot="1" x14ac:dyDescent="0.2">
      <c r="B49" s="18"/>
      <c r="C49" s="1143" t="s">
        <v>5</v>
      </c>
      <c r="D49" s="1143"/>
      <c r="E49" s="1144"/>
      <c r="F49" s="19" t="s">
        <v>530</v>
      </c>
      <c r="G49" s="20" t="s">
        <v>531</v>
      </c>
      <c r="H49" s="20" t="s">
        <v>532</v>
      </c>
      <c r="I49" s="20">
        <v>5.73</v>
      </c>
      <c r="J49" s="21">
        <v>4.0999999999999996</v>
      </c>
    </row>
    <row r="50" spans="2:10" x14ac:dyDescent="0.15"/>
  </sheetData>
  <sheetProtection algorithmName="SHA-512" hashValue="jeXTdW7a1tLMqqB7owW1vqwAvDE82xaZhTvbU/kjjJCvSu2w4kgraR5R0f3LGv4q6RVNSAmZfu7EkkOhUi3GWA==" saltValue="QADknXR/c4SZW6zUMeF/6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2025-03-21T05:30:16Z</cp:lastPrinted>
  <dcterms:created xsi:type="dcterms:W3CDTF">2025-02-19T03:18:38Z</dcterms:created>
  <dcterms:modified xsi:type="dcterms:W3CDTF">2025-03-27T08:31:37Z</dcterms:modified>
  <cp:category/>
</cp:coreProperties>
</file>